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585" yWindow="-15" windowWidth="12615" windowHeight="13845"/>
  </bookViews>
  <sheets>
    <sheet name="Modelo Planilha" sheetId="12" r:id="rId1"/>
  </sheets>
  <definedNames>
    <definedName name="_xlnm._FilterDatabase" localSheetId="0" hidden="1">'Modelo Planilha'!$A$12:$P$56</definedName>
    <definedName name="_SE2">#REF!</definedName>
    <definedName name="_xlnm.Extract">#REF!</definedName>
    <definedName name="_xlnm.Print_Area" localSheetId="0">'Modelo Planilha'!$A$1:$P$143</definedName>
    <definedName name="aux">#REF!</definedName>
    <definedName name="_xlnm.Database">#REF!</definedName>
    <definedName name="çl">#REF!</definedName>
    <definedName name="_xlnm.Criteria">#REF!</definedName>
    <definedName name="dasd">#REF!</definedName>
    <definedName name="DRE">#REF!</definedName>
    <definedName name="DRI">#REF!</definedName>
    <definedName name="dsad">#REF!</definedName>
    <definedName name="_xlnm.Recorder">#REF!</definedName>
    <definedName name="OAE">#REF!</definedName>
    <definedName name="PAV">#REF!</definedName>
    <definedName name="PRE">#REF!</definedName>
    <definedName name="REV">#REF!</definedName>
    <definedName name="SEG">#REF!</definedName>
    <definedName name="SIH">#REF!</definedName>
    <definedName name="SIV">#REF!</definedName>
    <definedName name="_xlnm.Print_Titles" localSheetId="0">'Modelo Planilha'!$1:$12</definedName>
    <definedName name="TRP">#REF!</definedName>
  </definedNames>
  <calcPr calcId="145621"/>
  <fileRecoveryPr autoRecover="0"/>
</workbook>
</file>

<file path=xl/calcChain.xml><?xml version="1.0" encoding="utf-8"?>
<calcChain xmlns="http://schemas.openxmlformats.org/spreadsheetml/2006/main">
  <c r="M133" i="12" l="1"/>
  <c r="L133" i="12"/>
  <c r="K133" i="12"/>
  <c r="H133" i="12"/>
  <c r="N133" i="12" s="1"/>
  <c r="M23" i="12" l="1"/>
  <c r="L23" i="12"/>
  <c r="K23" i="12"/>
  <c r="H23" i="12"/>
  <c r="N23" i="12" s="1"/>
  <c r="M89" i="12" l="1"/>
  <c r="L89" i="12"/>
  <c r="K89" i="12"/>
  <c r="H89" i="12"/>
  <c r="N89" i="12" s="1"/>
  <c r="M88" i="12" l="1"/>
  <c r="L88" i="12"/>
  <c r="K88" i="12"/>
  <c r="H88" i="12"/>
  <c r="N88" i="12" s="1"/>
  <c r="M21" i="12" l="1"/>
  <c r="L21" i="12"/>
  <c r="K21" i="12"/>
  <c r="H21" i="12"/>
  <c r="N21" i="12" s="1"/>
  <c r="M81" i="12" l="1"/>
  <c r="L81" i="12"/>
  <c r="K81" i="12"/>
  <c r="H81" i="12"/>
  <c r="N81" i="12" s="1"/>
  <c r="M74" i="12"/>
  <c r="L74" i="12"/>
  <c r="K74" i="12"/>
  <c r="H74" i="12"/>
  <c r="N74" i="12" s="1"/>
  <c r="M132" i="12" l="1"/>
  <c r="L132" i="12"/>
  <c r="K132" i="12"/>
  <c r="H132" i="12"/>
  <c r="N132" i="12" s="1"/>
  <c r="M131" i="12"/>
  <c r="L131" i="12"/>
  <c r="K131" i="12"/>
  <c r="H131" i="12"/>
  <c r="N131" i="12" s="1"/>
  <c r="M122" i="12"/>
  <c r="L122" i="12"/>
  <c r="K122" i="12"/>
  <c r="H122" i="12"/>
  <c r="N122" i="12" s="1"/>
  <c r="M115" i="12"/>
  <c r="L115" i="12"/>
  <c r="K115" i="12"/>
  <c r="H115" i="12"/>
  <c r="N115" i="12" s="1"/>
  <c r="M114" i="12"/>
  <c r="L114" i="12"/>
  <c r="K114" i="12"/>
  <c r="H114" i="12"/>
  <c r="N114" i="12" s="1"/>
  <c r="M113" i="12"/>
  <c r="L113" i="12"/>
  <c r="K113" i="12"/>
  <c r="H113" i="12"/>
  <c r="N113" i="12" s="1"/>
  <c r="M112" i="12"/>
  <c r="L112" i="12"/>
  <c r="K112" i="12"/>
  <c r="H112" i="12"/>
  <c r="N112" i="12" s="1"/>
  <c r="M107" i="12"/>
  <c r="L107" i="12"/>
  <c r="K107" i="12"/>
  <c r="H107" i="12"/>
  <c r="N107" i="12" s="1"/>
  <c r="M109" i="12"/>
  <c r="L109" i="12"/>
  <c r="K109" i="12"/>
  <c r="H109" i="12"/>
  <c r="N109" i="12" s="1"/>
  <c r="M108" i="12"/>
  <c r="L108" i="12"/>
  <c r="K108" i="12"/>
  <c r="H108" i="12"/>
  <c r="N108" i="12" s="1"/>
  <c r="M106" i="12"/>
  <c r="L106" i="12"/>
  <c r="K106" i="12"/>
  <c r="H106" i="12"/>
  <c r="N106" i="12" s="1"/>
  <c r="M105" i="12"/>
  <c r="L105" i="12"/>
  <c r="K105" i="12"/>
  <c r="H105" i="12"/>
  <c r="N105" i="12" s="1"/>
  <c r="M104" i="12"/>
  <c r="L104" i="12"/>
  <c r="K104" i="12"/>
  <c r="H104" i="12"/>
  <c r="N104" i="12" s="1"/>
  <c r="M101" i="12"/>
  <c r="L101" i="12"/>
  <c r="K101" i="12"/>
  <c r="H101" i="12"/>
  <c r="N101" i="12" s="1"/>
  <c r="M86" i="12"/>
  <c r="L86" i="12"/>
  <c r="K86" i="12"/>
  <c r="H86" i="12"/>
  <c r="N86" i="12" s="1"/>
  <c r="M85" i="12"/>
  <c r="L85" i="12"/>
  <c r="K85" i="12"/>
  <c r="H85" i="12"/>
  <c r="N85" i="12" s="1"/>
  <c r="M84" i="12"/>
  <c r="L84" i="12"/>
  <c r="K84" i="12"/>
  <c r="H84" i="12"/>
  <c r="N84" i="12" s="1"/>
  <c r="M78" i="12"/>
  <c r="L78" i="12"/>
  <c r="K78" i="12"/>
  <c r="H78" i="12"/>
  <c r="N78" i="12" s="1"/>
  <c r="N129" i="12" l="1"/>
  <c r="N110" i="12"/>
  <c r="N102" i="12"/>
  <c r="M68" i="12"/>
  <c r="L68" i="12"/>
  <c r="K68" i="12"/>
  <c r="H68" i="12"/>
  <c r="N68" i="12" s="1"/>
  <c r="M67" i="12"/>
  <c r="L67" i="12"/>
  <c r="K67" i="12"/>
  <c r="H67" i="12"/>
  <c r="N67" i="12" s="1"/>
  <c r="M66" i="12"/>
  <c r="L66" i="12"/>
  <c r="K66" i="12"/>
  <c r="H66" i="12"/>
  <c r="N66" i="12" s="1"/>
  <c r="M62" i="12"/>
  <c r="L62" i="12"/>
  <c r="K62" i="12"/>
  <c r="H62" i="12"/>
  <c r="N62" i="12" s="1"/>
  <c r="M61" i="12"/>
  <c r="L61" i="12"/>
  <c r="K61" i="12"/>
  <c r="H61" i="12"/>
  <c r="N61" i="12" s="1"/>
  <c r="M60" i="12"/>
  <c r="L60" i="12"/>
  <c r="K60" i="12"/>
  <c r="H60" i="12"/>
  <c r="N60" i="12" s="1"/>
  <c r="M52" i="12"/>
  <c r="L52" i="12"/>
  <c r="K52" i="12"/>
  <c r="H52" i="12"/>
  <c r="N52" i="12" s="1"/>
  <c r="M51" i="12"/>
  <c r="L51" i="12"/>
  <c r="K51" i="12"/>
  <c r="H51" i="12"/>
  <c r="N51" i="12" s="1"/>
  <c r="M55" i="12"/>
  <c r="L55" i="12"/>
  <c r="K55" i="12"/>
  <c r="H55" i="12"/>
  <c r="N55" i="12" s="1"/>
  <c r="M54" i="12"/>
  <c r="L54" i="12"/>
  <c r="K54" i="12"/>
  <c r="H54" i="12"/>
  <c r="N54" i="12" s="1"/>
  <c r="M53" i="12"/>
  <c r="L53" i="12"/>
  <c r="K53" i="12"/>
  <c r="H53" i="12"/>
  <c r="N53" i="12" s="1"/>
  <c r="M90" i="12"/>
  <c r="L90" i="12"/>
  <c r="K90" i="12"/>
  <c r="H90" i="12"/>
  <c r="N90" i="12" s="1"/>
  <c r="M87" i="12"/>
  <c r="L87" i="12"/>
  <c r="K87" i="12"/>
  <c r="H87" i="12"/>
  <c r="N87" i="12" s="1"/>
  <c r="M80" i="12"/>
  <c r="L80" i="12"/>
  <c r="K80" i="12"/>
  <c r="H80" i="12"/>
  <c r="N80" i="12" s="1"/>
  <c r="M79" i="12"/>
  <c r="L79" i="12"/>
  <c r="K79" i="12"/>
  <c r="H79" i="12"/>
  <c r="N79" i="12" s="1"/>
  <c r="M77" i="12"/>
  <c r="L77" i="12"/>
  <c r="K77" i="12"/>
  <c r="H77" i="12"/>
  <c r="N77" i="12" s="1"/>
  <c r="M73" i="12"/>
  <c r="L73" i="12"/>
  <c r="K73" i="12"/>
  <c r="H73" i="12"/>
  <c r="N73" i="12" s="1"/>
  <c r="M72" i="12"/>
  <c r="L72" i="12"/>
  <c r="K72" i="12"/>
  <c r="H72" i="12"/>
  <c r="N72" i="12" s="1"/>
  <c r="M71" i="12"/>
  <c r="L71" i="12"/>
  <c r="K71" i="12"/>
  <c r="H71" i="12"/>
  <c r="N71" i="12" s="1"/>
  <c r="M65" i="12"/>
  <c r="L65" i="12"/>
  <c r="K65" i="12"/>
  <c r="H65" i="12"/>
  <c r="N65" i="12" s="1"/>
  <c r="M59" i="12"/>
  <c r="L59" i="12"/>
  <c r="K59" i="12"/>
  <c r="H59" i="12"/>
  <c r="N59" i="12" s="1"/>
  <c r="M30" i="12"/>
  <c r="L30" i="12"/>
  <c r="K30" i="12"/>
  <c r="H30" i="12"/>
  <c r="N30" i="12" s="1"/>
  <c r="M29" i="12"/>
  <c r="L29" i="12"/>
  <c r="K29" i="12"/>
  <c r="H29" i="12"/>
  <c r="N29" i="12" s="1"/>
  <c r="M26" i="12"/>
  <c r="L26" i="12"/>
  <c r="K26" i="12"/>
  <c r="H26" i="12"/>
  <c r="N26" i="12" s="1"/>
  <c r="M22" i="12"/>
  <c r="L22" i="12"/>
  <c r="K22" i="12"/>
  <c r="H22" i="12"/>
  <c r="N22" i="12" s="1"/>
  <c r="N82" i="12" l="1"/>
  <c r="N75" i="12"/>
  <c r="N69" i="12"/>
  <c r="N63" i="12"/>
  <c r="N57" i="12"/>
  <c r="N27" i="12"/>
  <c r="N25" i="12"/>
  <c r="N99" i="12" l="1"/>
  <c r="N97" i="12" s="1"/>
  <c r="H56" i="12" l="1"/>
  <c r="N56" i="12" s="1"/>
  <c r="K56" i="12" l="1"/>
  <c r="M56" i="12"/>
  <c r="L56" i="12"/>
  <c r="K50" i="12" l="1"/>
  <c r="M35" i="12"/>
  <c r="M34" i="12"/>
  <c r="M33" i="12"/>
  <c r="M24" i="12"/>
  <c r="M15" i="12"/>
  <c r="H136" i="12"/>
  <c r="N127" i="12"/>
  <c r="H121" i="12"/>
  <c r="N121" i="12" s="1"/>
  <c r="H120" i="12"/>
  <c r="N120" i="12" s="1"/>
  <c r="H50" i="12"/>
  <c r="N50" i="12" s="1"/>
  <c r="H35" i="12"/>
  <c r="N35" i="12" s="1"/>
  <c r="H34" i="12"/>
  <c r="N34" i="12" s="1"/>
  <c r="H33" i="12"/>
  <c r="N33" i="12" s="1"/>
  <c r="H24" i="12"/>
  <c r="N24" i="12" s="1"/>
  <c r="H15" i="12"/>
  <c r="N15" i="12" s="1"/>
  <c r="M120" i="12" l="1"/>
  <c r="L120" i="12"/>
  <c r="K120" i="12"/>
  <c r="K33" i="12"/>
  <c r="L15" i="12"/>
  <c r="L24" i="12"/>
  <c r="L34" i="12"/>
  <c r="L35" i="12"/>
  <c r="L50" i="12"/>
  <c r="M50" i="12"/>
  <c r="M121" i="12"/>
  <c r="L121" i="12"/>
  <c r="M136" i="12"/>
  <c r="L136" i="12"/>
  <c r="K15" i="12"/>
  <c r="K121" i="12"/>
  <c r="K35" i="12"/>
  <c r="K34" i="12"/>
  <c r="K24" i="12"/>
  <c r="K136" i="12"/>
  <c r="L33" i="12"/>
  <c r="N20" i="12" l="1"/>
  <c r="N13" i="12"/>
  <c r="N31" i="12"/>
  <c r="N48" i="12"/>
  <c r="N46" i="12" s="1"/>
  <c r="N136" i="12" s="1"/>
  <c r="N118" i="12"/>
  <c r="N18" i="12" l="1"/>
  <c r="N16" i="12" s="1"/>
  <c r="N134" i="12" l="1"/>
  <c r="J138" i="12" s="1"/>
  <c r="J139" i="12" l="1"/>
  <c r="J140" i="12" s="1"/>
  <c r="O122" i="12"/>
  <c r="O114" i="12"/>
  <c r="O108" i="12"/>
  <c r="O104" i="12"/>
  <c r="O88" i="12"/>
  <c r="O84" i="12"/>
  <c r="O78" i="12"/>
  <c r="O72" i="12"/>
  <c r="O66" i="12"/>
  <c r="O60" i="12"/>
  <c r="O54" i="12"/>
  <c r="O50" i="12"/>
  <c r="O30" i="12"/>
  <c r="O23" i="12"/>
  <c r="O133" i="12"/>
  <c r="O121" i="12"/>
  <c r="O113" i="12"/>
  <c r="O107" i="12"/>
  <c r="O101" i="12"/>
  <c r="O87" i="12"/>
  <c r="O81" i="12"/>
  <c r="O77" i="12"/>
  <c r="O71" i="12"/>
  <c r="O65" i="12"/>
  <c r="O59" i="12"/>
  <c r="O53" i="12"/>
  <c r="O35" i="12"/>
  <c r="O29" i="12"/>
  <c r="O22" i="12"/>
  <c r="O132" i="12"/>
  <c r="O120" i="12"/>
  <c r="O112" i="12"/>
  <c r="O106" i="12"/>
  <c r="O90" i="12"/>
  <c r="O86" i="12"/>
  <c r="O80" i="12"/>
  <c r="O74" i="12"/>
  <c r="O68" i="12"/>
  <c r="O62" i="12"/>
  <c r="O56" i="12"/>
  <c r="O52" i="12"/>
  <c r="O34" i="12"/>
  <c r="O26" i="12"/>
  <c r="O21" i="12"/>
  <c r="O131" i="12"/>
  <c r="O115" i="12"/>
  <c r="O109" i="12"/>
  <c r="O105" i="12"/>
  <c r="O85" i="12"/>
  <c r="O79" i="12"/>
  <c r="O73" i="12"/>
  <c r="O67" i="12"/>
  <c r="O61" i="12"/>
  <c r="O55" i="12"/>
  <c r="O51" i="12"/>
  <c r="O33" i="12"/>
  <c r="O24" i="12"/>
  <c r="O15" i="12"/>
  <c r="O89" i="12"/>
  <c r="O136" i="12"/>
  <c r="O134" i="12" s="1"/>
  <c r="O129" i="12" l="1"/>
  <c r="O110" i="12"/>
  <c r="O102" i="12"/>
  <c r="O82" i="12"/>
  <c r="O75" i="12"/>
  <c r="O69" i="12"/>
  <c r="O63" i="12"/>
  <c r="O57" i="12"/>
  <c r="O25" i="12"/>
  <c r="O27" i="12"/>
  <c r="O99" i="12"/>
  <c r="O20" i="12"/>
  <c r="O13" i="12"/>
  <c r="O118" i="12"/>
  <c r="O48" i="12"/>
  <c r="O31" i="12"/>
  <c r="O97" i="12" l="1"/>
  <c r="O46" i="12"/>
  <c r="O127" i="12"/>
  <c r="O18" i="12"/>
  <c r="O16" i="12" s="1"/>
  <c r="O138" i="12" l="1"/>
</calcChain>
</file>

<file path=xl/sharedStrings.xml><?xml version="1.0" encoding="utf-8"?>
<sst xmlns="http://schemas.openxmlformats.org/spreadsheetml/2006/main" count="250" uniqueCount="196">
  <si>
    <t>%</t>
  </si>
  <si>
    <t>MATERIAL</t>
  </si>
  <si>
    <t>m³</t>
  </si>
  <si>
    <t>m²</t>
  </si>
  <si>
    <t>m</t>
  </si>
  <si>
    <t>ESQUADRIAS</t>
  </si>
  <si>
    <t>un</t>
  </si>
  <si>
    <t>pç</t>
  </si>
  <si>
    <t>INSTALAÇÕES HIDRÁULICAS E SANITÁRIAS</t>
  </si>
  <si>
    <t>INSTALAÇÕES ELÉTRICAS</t>
  </si>
  <si>
    <t>ITEM</t>
  </si>
  <si>
    <t>CANTEIRO DE OBRAS</t>
  </si>
  <si>
    <t>DEMOLIÇÃO</t>
  </si>
  <si>
    <t>Fundo selador acrílico para ambientes internos e externos - 1 demão</t>
  </si>
  <si>
    <t>MOVIMENTO DE TERRA</t>
  </si>
  <si>
    <t>t</t>
  </si>
  <si>
    <t>TOTAL</t>
  </si>
  <si>
    <t>CUSTOS UNITÁRIOS                                                          (R$)</t>
  </si>
  <si>
    <t>UNID.</t>
  </si>
  <si>
    <t>SERVIÇOS PRELIMINARES / TÉCNICOS</t>
  </si>
  <si>
    <t>ALVENARIA / VEDAÇÃO / DIVISÓRIA</t>
  </si>
  <si>
    <t>PINTURAS</t>
  </si>
  <si>
    <t>m³xkm</t>
  </si>
  <si>
    <t>2.1</t>
  </si>
  <si>
    <t>2.2</t>
  </si>
  <si>
    <t>2.1.1</t>
  </si>
  <si>
    <t>3.2</t>
  </si>
  <si>
    <t>3.3</t>
  </si>
  <si>
    <t>3.4</t>
  </si>
  <si>
    <t>2.1.3</t>
  </si>
  <si>
    <t>2.2.1</t>
  </si>
  <si>
    <t>2.2.2</t>
  </si>
  <si>
    <t>10.1</t>
  </si>
  <si>
    <t>10.1.1</t>
  </si>
  <si>
    <t>10.1.2</t>
  </si>
  <si>
    <t>10.1.3</t>
  </si>
  <si>
    <t>10.1.4</t>
  </si>
  <si>
    <t>10.1.5</t>
  </si>
  <si>
    <t>17.1</t>
  </si>
  <si>
    <t>17.2</t>
  </si>
  <si>
    <t>17.4</t>
  </si>
  <si>
    <t>DESCRIÇÃO DOS SERVIÇOS</t>
  </si>
  <si>
    <t>PROJETOS</t>
  </si>
  <si>
    <t>GERENCIAMENTO DE OBRAS /  FISCALIZAÇÃO</t>
  </si>
  <si>
    <t>21.1</t>
  </si>
  <si>
    <t>FUNDAÇÃO UNIVERSIDADE FEDERAL DO ABC</t>
  </si>
  <si>
    <t>MINISTÉRIO DA EDUCAÇÃO</t>
  </si>
  <si>
    <t>Carga, transporte e descarga mecânica até 1km - material de qualquer natureza</t>
  </si>
  <si>
    <t>Placa de obra em chapa de aço galvanizado - fornecimento e instalação</t>
  </si>
  <si>
    <t>fl</t>
  </si>
  <si>
    <t>QUANTIDADE</t>
  </si>
  <si>
    <t>EQUIPAMENTOS</t>
  </si>
  <si>
    <t>MDO</t>
  </si>
  <si>
    <t>EQUIP.</t>
  </si>
  <si>
    <t>INFRAESTRUTURA /  FUNDAÇÕES SIMPLES</t>
  </si>
  <si>
    <t>SUPERESTRUTURA</t>
  </si>
  <si>
    <t>Construções Provisórias</t>
  </si>
  <si>
    <t>Proteção e Sinalização</t>
  </si>
  <si>
    <t>2.1.3.3</t>
  </si>
  <si>
    <t>Disposição final de resíduos classe II-B (terra / entulho) em aterro licenciado</t>
  </si>
  <si>
    <t>Transporte de terra / entulho com caminhão basculante, para distâncias maiores que 4km, para disposição final do material transportado em aterro licenciado</t>
  </si>
  <si>
    <t>un x mês</t>
  </si>
  <si>
    <t>Pintura latéx acrílica sobre forro de gesso acartonado, na cor branco neve - 2 demãos</t>
  </si>
  <si>
    <t>Emassamento com massa acrílica para ambientes internos / externos - 1 demão</t>
  </si>
  <si>
    <t xml:space="preserve">Demolição de alvenaria em tijolos maciços, blocos cerâmicos ou de concreto, sem reaproveitamento </t>
  </si>
  <si>
    <t>BDI</t>
  </si>
  <si>
    <t>SUPERINTENDÊNCIA DE OBRAS</t>
  </si>
  <si>
    <t>Demolição de forro em gesso acartonado</t>
  </si>
  <si>
    <t>FUNDAÇÕES ESPECIAIS</t>
  </si>
  <si>
    <t>INSTALAÇÕES DE COMBATE A INCÊNDIO</t>
  </si>
  <si>
    <t>Execução de perfuração em estrutura de concreto através de furo de 5.1/4" de diâmetro com 300 mm de profundidade - incluso mobilização e desmobilização</t>
  </si>
  <si>
    <t>EQUIPAMENTOS DIVERSOS</t>
  </si>
  <si>
    <t>20.1</t>
  </si>
  <si>
    <t>20.1.1</t>
  </si>
  <si>
    <t>REVESTIMENTOS</t>
  </si>
  <si>
    <t>15.1</t>
  </si>
  <si>
    <t>REVESTIMENTOS DE PISOS</t>
  </si>
  <si>
    <t>PAISAGISMO E URBANIZAÇÃO</t>
  </si>
  <si>
    <t>Administração local da obra - 8,87% sobre os itens 1 a 20</t>
  </si>
  <si>
    <t xml:space="preserve">                                                                                                                                                                                                                             processo n.º 23006.000910/2018-75</t>
  </si>
  <si>
    <t>1.5</t>
  </si>
  <si>
    <t>2.1.1.3</t>
  </si>
  <si>
    <t>2.1.1.4</t>
  </si>
  <si>
    <t>10.2</t>
  </si>
  <si>
    <t>10.3</t>
  </si>
  <si>
    <t>10.4</t>
  </si>
  <si>
    <t>10.5</t>
  </si>
  <si>
    <t>10.6</t>
  </si>
  <si>
    <t>FIOS E CABOS</t>
  </si>
  <si>
    <t>10.1.6</t>
  </si>
  <si>
    <t>Cabo tripolar flexível de cobre com isolação em 0,6 /1 KV, livre de halogênio, com baixa emissão de fumaça e gases tóxicos (tipo "afumex" ou equivalente) #  2,5 mm² - fornecimento e instalação</t>
  </si>
  <si>
    <t>Cabo isolado flexível de cobre com isolação em 0,6 /1 KV, livre de halogênio, com baixa emissão de fumaça e gases tóxicos (tipo "afumex" ou equivalente) #  2,5 mm² - fornecimento e instalação</t>
  </si>
  <si>
    <t>Cabo isolado flexível de cobre com isolação em 0,6 /1 KV, livre de halogênio, com baixa emissão de fumaça e gases tóxicos (tipo "afumex" ou equivalente) #  4 mm² - fornecimento e instalação</t>
  </si>
  <si>
    <t>Cabo isolado flexível de cobre com isolação em 0,6 /1 KV, livre de halogênio, com baixa emissão de fumaça e gases tóxicos (tipo "afumex" ou equivalente) #  6 mm² - fornecimento e instalação</t>
  </si>
  <si>
    <t>Cabo isolado flexível de cobre com isolação em 0,6 /1 KV, isolação HEPR #  10 mm² - fornecimento e instalação</t>
  </si>
  <si>
    <t>Cabo isolado flexível de cobre com isolação em 0,6 /1 KV, isolação HEPR #  16 mm² - fornecimento e instalação</t>
  </si>
  <si>
    <t>ELETRODUTOS E ACESSÓRIOS</t>
  </si>
  <si>
    <t>10.2.1</t>
  </si>
  <si>
    <t>10.2.2</t>
  </si>
  <si>
    <t>10.2.3</t>
  </si>
  <si>
    <t>10.2.4</t>
  </si>
  <si>
    <t>Eletroduto em aço galvanizado eletrolítico  Ø 3/4", inclusive conexões - fornecimento e instalação</t>
  </si>
  <si>
    <t>Eletroduto em aço galvanizado eletrolítico  Ø 1", inclusive conexões - fornecimento e instalação</t>
  </si>
  <si>
    <t>Eletroduto em aço galvanizado eletrolítico  Ø 1 1/2", inclusive conexões - fornecimento e instalação</t>
  </si>
  <si>
    <t>Eletroduto em aço galvanizado eletrolítico  Ø 2", inclusive conexões - fornecimento e instalação</t>
  </si>
  <si>
    <t>CAIXAS</t>
  </si>
  <si>
    <t>10.3.1</t>
  </si>
  <si>
    <t>10.3.2</t>
  </si>
  <si>
    <t>10.3.3</t>
  </si>
  <si>
    <t>10.3.4</t>
  </si>
  <si>
    <t>Condulete múltiplo "X" em liga de alumínio Ø 3/4" - fornecimento e instalação</t>
  </si>
  <si>
    <t>Condulete múltiplo "X" em liga de alumínio Ø 1" - fornecimento e instalação</t>
  </si>
  <si>
    <t>Condulete múltiplo "X" em liga de alumínio Ø 1 1/2" - fornecimento e instalação</t>
  </si>
  <si>
    <t>Condulete múltiplo "X" em liga de alumínio Ø 2" - fornecimento e instalação</t>
  </si>
  <si>
    <t>INTERRUPTORES E TOMADAS</t>
  </si>
  <si>
    <t>10.4.1</t>
  </si>
  <si>
    <t>10.4.2</t>
  </si>
  <si>
    <t>10.4.3</t>
  </si>
  <si>
    <t>10.4.4</t>
  </si>
  <si>
    <t>Tomada novo padrão brasileiro, de embutir, (2 P + T), 20A/240V, com espelho plástico 4"x2" - fornecimento e instalação</t>
  </si>
  <si>
    <t>Interruptor bipolar simples, 1 tecla - fornecimento e instalação</t>
  </si>
  <si>
    <t>Espelho plástico 4" x 2" para interruptor - fornecimento e instalação</t>
  </si>
  <si>
    <t>Plugue macho e fêmea (2 P + T), 10A/250V - fornecimento e instalação</t>
  </si>
  <si>
    <t>ELETROCALHAS, PERFILADOS E ACESSÓRIOS</t>
  </si>
  <si>
    <t>10.5.1</t>
  </si>
  <si>
    <t>10.5.2</t>
  </si>
  <si>
    <t>10.5.3</t>
  </si>
  <si>
    <t>10.5.4</t>
  </si>
  <si>
    <t>10.5.5</t>
  </si>
  <si>
    <t>Eletrocalha lisa com tampa e septo, em aço galvanizado, dimensões 200x100mm, inclusive curvas e conexões - fornecimento e instalação</t>
  </si>
  <si>
    <t>Eletrocalha lisa com tampa e septo, em aço galvanizado, dimensões 300x100mm, inclusive curvas e conexões - fornecimento e instalação</t>
  </si>
  <si>
    <t>Eletrocalha lisa com tampa e septo, em aço galvanizado, dimensões 400x100mm, inclusive curvas e conexões - fornecimento e instalação</t>
  </si>
  <si>
    <t>Tirante rosqueado em aço galvanizado eletrolítico,  Ø 3/8 " - fornecimento e instalação</t>
  </si>
  <si>
    <t>Perfilado liso em aço galvanizado eletrolítico, tipo reforçado, dimensões 38x38mm - fornecimento e instalação</t>
  </si>
  <si>
    <t>LUMINÁRIAS</t>
  </si>
  <si>
    <t>10.6.2</t>
  </si>
  <si>
    <t>10.6.3</t>
  </si>
  <si>
    <t>10.6.7</t>
  </si>
  <si>
    <t>10.6.16</t>
  </si>
  <si>
    <t>10.6.17</t>
  </si>
  <si>
    <t>Luminária de sobrepor tipo spot com foco orbital (giro 360°) com gancho I-45 para fixação em perfilado, eletroduto e eletrocalha, equipada com LED, dimerizável, ângulo de 10° e emissão de luz na cor branco quente 3.000K (±150), corpo em alumínio com acabamento em pintura eletrostática na cor preta, refletor em alumínio anodizado multifacetado, Intensidade Luminosa 26.104cd, Fluxo Luminoso 1.366Im, Eficácia Luminosa 91Im/W, IRC&gt;80, Driver 350mA, Tilt 90°, ref.: Orbi GA, Itaim ou equivalente - fornecimento e instalação</t>
  </si>
  <si>
    <t>Luminária de sobrepor tipo spot com foco orbital (giro 360°) com gancho I-45 para fixação em perfilado, eletroduto e eletrocalha, equipada com LED, dimerizável, ângulo de 25° e emissão de luz na cor branco quente 3.000K (±150), corpo em alumínio com acabamento em pintura eletrostática na cor preta, refletor em alumínio anodizado multifacetado, Intensidade Luminosa 7.396cd, Fluxo Luminoso 1.451Im, Eficácia Luminosa 97Im/W, IRC&gt;80, Driver 350mA, Tilt 90°, ref.: Orbi GA, Itaim ou equivalente - fornecimento e instalação</t>
  </si>
  <si>
    <t>Luminária de emergência tipo bloco autônomo para 2 lâmpadas de 9W/127V, com autonomia de duas horas - fornecimento e instalação</t>
  </si>
  <si>
    <t>Degrau iluminado para teatro (balizamento) tipo perfil extrudado e anodizado na cor preta fosca, com fita adesiva anti-derrapante, iluminado com fita de led de alta intensidade somente na parte superior (12 leds por metro), na cor azul, consumo aproximado por metro de 0,6W, alimentatção 12 VDC, com opção de dimerização, ref.: VLS 03, Utiluz ou equivalente - fornecimento e instalação</t>
  </si>
  <si>
    <t>Driver de tensão para degrau iluminado (balizamento), ref.: VFC-08-DIM-DT-12-29, Utiluz ou equivalente - fornecimento e instalação</t>
  </si>
  <si>
    <t>IMPERMEABILIZAÇÃO, ISOLAÇÃO TÉRMICA E ACÚSTICA</t>
  </si>
  <si>
    <t>15.1.7</t>
  </si>
  <si>
    <t>Carpete poroso para revestimento de piso, alta absorção em alta frequência com 6 mm de espessura, aplicado diretamente no piso, construção agulhada estrudada, peso total 1.070 g/m2, largura 3,66m, deve atender à norma ASTM 2859 de inflamabilidade, ref.: Berber Point 920 - cor795 Carvão ou 776 Ônix - Beaulieu ou equivalente - fornecimento e instalação</t>
  </si>
  <si>
    <t>15.2</t>
  </si>
  <si>
    <t>REVESTIMENTOS DE PAREDES</t>
  </si>
  <si>
    <t>15.2.6</t>
  </si>
  <si>
    <t>15.2.7</t>
  </si>
  <si>
    <t>15.2.8</t>
  </si>
  <si>
    <t>15.2.9</t>
  </si>
  <si>
    <t>15.2.10</t>
  </si>
  <si>
    <t>15.2.11</t>
  </si>
  <si>
    <t>15.3</t>
  </si>
  <si>
    <t>REVESTIMENTOS DE FORROS</t>
  </si>
  <si>
    <t>15.3.1</t>
  </si>
  <si>
    <t>15.3.2</t>
  </si>
  <si>
    <t>15.3.3</t>
  </si>
  <si>
    <t>15.3.4</t>
  </si>
  <si>
    <t>SERVIÇOS COMPLEMENTARES</t>
  </si>
  <si>
    <t>Placa acústica, semirrígida, de estrutura micro-celular, com lençol de chumbo, densidade 11kg/m³, alta resistência ao fogo, dimensões: 500x500mm, espessura 40 mm , na cor preta, ref.: OWA Brasil - Placa Acústica Sonex Illtec PB e Bloc ou equivalente - fornecimento e instalação</t>
  </si>
  <si>
    <t>Placa acústica, densidade 11 Kg/m³, alta resistência ao fogo (classe A), 625x625mm, e= 50mm, na cor cinza chumbo, ref.: Sonex Illtec Plano ou equivalente - fornecimento e instalação</t>
  </si>
  <si>
    <t>Revestimento acústico tipo "Full Range" ou "Banda Larga" composto por: sarrafos verticais em madeira maciça peroba mica 30x50mm espaçados a cada 60mm, tecido ortofônico na cor preta, lã de rocha espessura 50mm e densidade 48kg/m³, chapa de madeira compensada lisa espessura 6mm, lã de rocha espessura 25mm e densidade 20kg/m³, estruturado com barrote de madeira maciça 25x120mm espaçados a cada 620mm, travessa de madeira maciça 30x50mm e cantoneira em aço 2"x2''X1/8" fixada com parafuso 6x75mm rosca total ou cabeça sextavada - fornecimento e instalação</t>
  </si>
  <si>
    <t>Revestimento acústico "1" composto por: sarrafos verticais em madeira maciça peroba mica 30x50mm espaçados a cada 60mm, tecido ortofônico na cor preta, chapa de madeira compensada espessura 6mm com furos Ø=6mm espaçamento entre furos 100mm, estruturado com barrote de madeira maciça 25x120mm espaçados a cada 620mm, travessa de madeira maciça 24x50mm e cantoneira em aço 2"x2''X1/8" fixada com parafuso 6x75mm rosca total ou cabeça sextavada - fornecimento e instalação</t>
  </si>
  <si>
    <t>Revestimento acústico "2" composto por: sarrafos verticais em madeira maciça peroba mica 30x50mm espaçados a cada 60mm, tecido ortofônico na cor preta, chapa de madeira compensada espessura 6mm com furos Ø=6mm espaçamento entre furos 200mm, estruturado com barrote de madeira maciça 25x120mm espaçados a cada 620mm, travessa de madeira maciça 24x50mm e cantoneira em aço 2"x2''X1/8" fixada com parafuso 6x75mm rosca total ou cabeça sextavada - fornecimento e instalação</t>
  </si>
  <si>
    <t>Revestimento acústico "3" composto por: sarrafos verticais em madeira maciça peroba mica 30x50mm espaçados a cada 60mm, tecido ortofônico na cor preta, placa acústica ABL 100 (62x125x86mm) estruturado com barrote de madeira maciça 25x90mm espaçados a cada 720mm, travessa de madeira maciça 24x50mm e cantoneira em aço 2"x2''X1/8" fixada com parafuso 6x75mm rosca total ou cabeça sextavada - fornecimento e instalação</t>
  </si>
  <si>
    <t>Forro acústico para teatro composto por: placa dupla de gesso acartonado e=12,5mm, miolo em lã de rocha PSE-64 de 50mm e densidade de 64kg/m³, com fixação através de haste de suspensão, componente amortecedor de vibrações, arruela isoladora de neoprene, presilha com regulador e perfis de fixação - fornecimento e instalação</t>
  </si>
  <si>
    <t>Placa cimentícia de madeira mineralizada (WWCB), cor preta, espessura 50mm, densidade 440 kg/m³, retardante à chama: classificação B1 - Norma DIN 4102, isolamento acústico: 35 dB a 54 dB, absorção acústica: até 84%, ref.: Climatex ou equivalente - fornecimento e instalação</t>
  </si>
  <si>
    <t>Forro de gesso acartonado fixo com acabamento monolítico com perfis em aço galvanizado, e=12,5mm, miolo em lã-de-rocha de 50mm - fornecimento e instalação</t>
  </si>
  <si>
    <t>Tabica metálica para forro de gesso acartonado, largura de 7 cm - fornecimento e instalação</t>
  </si>
  <si>
    <t>VIDROS</t>
  </si>
  <si>
    <t>Locação de andaime metálico tubular de encaixe, tipo torre, com largura de 1,00m até 1,50m e altura de 1,00m</t>
  </si>
  <si>
    <t>m/mês</t>
  </si>
  <si>
    <t>20.1.2</t>
  </si>
  <si>
    <t>TOTAL GERAL - LOTE 4</t>
  </si>
  <si>
    <t>2.1.1.5</t>
  </si>
  <si>
    <t>Aluguel de contêiner, composto por área livre, 1 vaso, 1 lavatório, 1 mictório e 1 chuveiro - dimensões: largura 2,30m, comprimento 6,00m e altura 2,50m - mobilização e desmobilização</t>
  </si>
  <si>
    <t>Aluguel de contêiner, composto por área livre, para refeitório, aréa de vivência ou almoxarifado - dimensões: largura 2,30m, comprimento 6,00m e altura 2,50m - mobilização e desmobilização</t>
  </si>
  <si>
    <t>10.6.20</t>
  </si>
  <si>
    <t>10.6.21</t>
  </si>
  <si>
    <t>Refletor tipo Fresnel de 200mm (8"), para lâmpadas de até 2000W, base G22, construído em aço, com ventiladores para esfriamento eficiente sem escapa de luz, refletor esférico, partes móveis de ação suave mesmo se a unidade está quente, ajuste suave de movimento em foco com variação de 7° a 49°, com tela de segurança, ajuste com indicador de inclinação para um resposicionamento rápido, inclui porta filtros, conector polarizado tipo Stage Pin, braçadeiras, cortadores de 4 folhas, ref.: 329CHF, marca Robert Juliat ou equivalente - fornecimento e instalação</t>
  </si>
  <si>
    <t>2.1.1.6</t>
  </si>
  <si>
    <t>Mobilização</t>
  </si>
  <si>
    <t>Desmobilização</t>
  </si>
  <si>
    <t>Refletor tipo Elipsoidal de feixe variável (zoom) entre 15°e 30°, corpo totalmente em alumínio fundido e injetado, com espelho de borosilicato com múltiplas capas de material dicróico reflexivo colocado em base de silicone para a proteção das lentes, plano convexo de 4,5” e esférico de 6” de borosilicato ótico branco, em base  de teflon, o ajuste do foco (ângulo de feixe e definição do campo) pode ser realizado utilizando-se um único botão, cortadoras em três planos para cortes triangulares, com giro do conjunto ótico de ± 25%, dupla abertura na parte superior para iris portagobo simples e portagobo motorizado, porta filtro seguro com mola na parte frontal do tubo/conjunto ótico, o refletor deve ser fornecido com porta filtro, cabo de segurança, braçadeira C-Clamp e conector PIN de 20A, colocado no cabo de 0,90m com proteção de fibra de vidro, o refletor deve utilizar lâmpadas HPL  375 até 750W, a 220V - ref.: 41530, marca ETC ou equivalente - fornecimento e instalação</t>
  </si>
  <si>
    <t>Projeto Executivo de Arquitetura, Estruturas, Instalações Elétricas, Hidráulicas, Sanitárias, Ar Condicionado ou Gases Especiais</t>
  </si>
  <si>
    <t>10.1.14</t>
  </si>
  <si>
    <t>Cabo de rede UTP Categoria 6, azul, 4 pares - fornecimento e instalação</t>
  </si>
  <si>
    <t>SUBTOTAL 1 - itens 1 a 21</t>
  </si>
  <si>
    <t>20.1.14</t>
  </si>
  <si>
    <t>Reposicionamento e adequação de 35 conjuntos de caixas e defletores de sistema de ar condicionado existente na platéia do teatro do Bloco C, com fornecimento e execução de pintura ou revestimento na cor preta - execução</t>
  </si>
  <si>
    <t>ANEXO Vd - MODELO PLANILHA DE PREÇOS</t>
  </si>
  <si>
    <t>TOTAL GERAL - itens 1 a 21 com BDI sugerido de 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</si>
</sst>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0.0%"/>
    <numFmt numFmtId="167" formatCode="#,##0.00000"/>
    <numFmt numFmtId="168" formatCode="_-* #,##0.0000_-;\-* #,##0.0000_-;_-* &quot;-&quot;??_-;_-@_-"/>
    <numFmt numFmtId="169" formatCode="_-* #,##0.0000000_-;\-* #,##0.0000000_-;_-* &quot;-&quot;?????_-;_-@_-"/>
    <numFmt numFmtId="170" formatCode="_([$€]* #,##0.00_);_([$€]* \(#,##0.00\);_([$€]* &quot;-&quot;??_);_(@_)"/>
  </numFmts>
  <fonts count="27">
    <font>
      <sz val="11"/>
      <color theme="1"/>
      <name val="Calibri"/>
      <family val="2"/>
      <scheme val="minor"/>
    </font>
    <font>
      <sz val="11"/>
      <color indexed="8"/>
      <name val="Calibri"/>
      <family val="2"/>
    </font>
    <font>
      <sz val="10"/>
      <name val="Tahoma"/>
      <family val="2"/>
    </font>
    <font>
      <sz val="11"/>
      <color indexed="8"/>
      <name val="Calibri"/>
      <family val="2"/>
    </font>
    <font>
      <sz val="10"/>
      <name val="Arial"/>
      <family val="2"/>
    </font>
    <font>
      <sz val="12"/>
      <name val="宋体"/>
      <charset val="134"/>
    </font>
    <font>
      <b/>
      <sz val="18"/>
      <name val="Arial"/>
      <family val="2"/>
    </font>
    <font>
      <b/>
      <sz val="14"/>
      <name val="Arial"/>
      <family val="2"/>
    </font>
    <font>
      <sz val="14"/>
      <name val="Arial"/>
      <family val="2"/>
    </font>
    <font>
      <sz val="12"/>
      <name val="Arial"/>
      <family val="2"/>
    </font>
    <font>
      <sz val="16"/>
      <name val="Arial"/>
      <family val="2"/>
    </font>
    <font>
      <b/>
      <sz val="12"/>
      <name val="Arial"/>
      <family val="2"/>
    </font>
    <font>
      <b/>
      <sz val="16"/>
      <name val="Arial"/>
      <family val="2"/>
    </font>
    <font>
      <sz val="11"/>
      <color theme="0"/>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D9D9D9"/>
        <bgColor indexed="64"/>
      </patternFill>
    </fill>
    <fill>
      <patternFill patternType="mediumGray">
        <fgColor indexed="42"/>
        <bgColor rgb="FFFFFFCC"/>
      </patternFill>
    </fill>
    <fill>
      <patternFill patternType="solid">
        <fgColor theme="0"/>
        <bgColor indexed="64"/>
      </patternFill>
    </fill>
    <fill>
      <patternFill patternType="solid">
        <fgColor theme="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3">
    <border>
      <left/>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9"/>
      </right>
      <top/>
      <bottom style="medium">
        <color indexed="64"/>
      </bottom>
      <diagonal/>
    </border>
    <border>
      <left style="medium">
        <color indexed="64"/>
      </left>
      <right/>
      <top style="medium">
        <color indexed="64"/>
      </top>
      <bottom style="medium">
        <color indexed="64"/>
      </bottom>
      <diagonal/>
    </border>
    <border>
      <left style="medium">
        <color indexed="9"/>
      </left>
      <right style="medium">
        <color indexed="64"/>
      </right>
      <top/>
      <bottom style="medium">
        <color indexed="64"/>
      </bottom>
      <diagonal/>
    </border>
    <border>
      <left style="medium">
        <color indexed="9"/>
      </left>
      <right style="medium">
        <color indexed="9"/>
      </right>
      <top style="medium">
        <color indexed="9"/>
      </top>
      <bottom style="medium">
        <color indexed="64"/>
      </bottom>
      <diagonal/>
    </border>
    <border>
      <left style="medium">
        <color indexed="9"/>
      </left>
      <right/>
      <top style="medium">
        <color indexed="9"/>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style="hair">
        <color indexed="64"/>
      </bottom>
      <diagonal/>
    </border>
    <border>
      <left/>
      <right/>
      <top style="medium">
        <color indexed="64"/>
      </top>
      <bottom style="medium">
        <color indexed="64"/>
      </bottom>
      <diagonal/>
    </border>
    <border>
      <left style="medium">
        <color indexed="9"/>
      </left>
      <right style="medium">
        <color indexed="9"/>
      </right>
      <top style="medium">
        <color indexed="64"/>
      </top>
      <bottom/>
      <diagonal/>
    </border>
    <border>
      <left style="medium">
        <color indexed="9"/>
      </left>
      <right style="medium">
        <color indexed="9"/>
      </right>
      <top/>
      <bottom style="medium">
        <color indexed="64"/>
      </bottom>
      <diagonal/>
    </border>
    <border>
      <left style="medium">
        <color indexed="9"/>
      </left>
      <right/>
      <top style="medium">
        <color indexed="64"/>
      </top>
      <bottom/>
      <diagonal/>
    </border>
    <border>
      <left/>
      <right/>
      <top style="medium">
        <color indexed="64"/>
      </top>
      <bottom/>
      <diagonal/>
    </border>
    <border>
      <left/>
      <right/>
      <top style="medium">
        <color indexed="64"/>
      </top>
      <bottom style="medium">
        <color indexed="9"/>
      </bottom>
      <diagonal/>
    </border>
    <border>
      <left/>
      <right style="medium">
        <color indexed="64"/>
      </right>
      <top style="medium">
        <color indexed="64"/>
      </top>
      <bottom style="medium">
        <color indexed="9"/>
      </bottom>
      <diagonal/>
    </border>
    <border>
      <left style="medium">
        <color indexed="64"/>
      </left>
      <right style="medium">
        <color indexed="9"/>
      </right>
      <top style="medium">
        <color indexed="64"/>
      </top>
      <bottom/>
      <diagonal/>
    </border>
    <border>
      <left style="medium">
        <color indexed="64"/>
      </left>
      <right style="medium">
        <color indexed="9"/>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93">
    <xf numFmtId="0" fontId="0" fillId="0" borderId="0"/>
    <xf numFmtId="4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0" fontId="5" fillId="0" borderId="0"/>
    <xf numFmtId="164" fontId="1" fillId="0" borderId="0" applyFont="0" applyFill="0" applyBorder="0" applyAlignment="0" applyProtection="0"/>
    <xf numFmtId="43" fontId="1"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3" fillId="7" borderId="0" applyNumberFormat="0" applyBorder="0" applyAlignment="0" applyProtection="0"/>
    <xf numFmtId="0" fontId="14" fillId="23"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5" fillId="9" borderId="0" applyNumberFormat="0" applyBorder="0" applyAlignment="0" applyProtection="0"/>
    <xf numFmtId="0" fontId="16" fillId="25" borderId="44" applyNumberFormat="0" applyAlignment="0" applyProtection="0"/>
    <xf numFmtId="0" fontId="17" fillId="26" borderId="45" applyNumberFormat="0" applyAlignment="0" applyProtection="0"/>
    <xf numFmtId="0" fontId="4" fillId="0" borderId="0" applyFont="0" applyFill="0" applyProtection="0">
      <alignment vertical="top"/>
    </xf>
    <xf numFmtId="0" fontId="4" fillId="0" borderId="0" applyFont="0" applyFill="0" applyProtection="0">
      <alignment vertical="top"/>
    </xf>
    <xf numFmtId="0" fontId="4" fillId="0" borderId="0" applyFont="0" applyFill="0" applyProtection="0">
      <alignment vertical="top"/>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18" fillId="0" borderId="0" applyNumberFormat="0" applyFill="0" applyBorder="0" applyAlignment="0" applyProtection="0"/>
    <xf numFmtId="2" fontId="4" fillId="0" borderId="0" applyFont="0" applyFill="0" applyProtection="0">
      <alignment vertical="top"/>
    </xf>
    <xf numFmtId="2" fontId="4" fillId="0" borderId="0" applyFont="0" applyFill="0" applyProtection="0">
      <alignment vertical="top"/>
    </xf>
    <xf numFmtId="2" fontId="4" fillId="0" borderId="0" applyFont="0" applyFill="0" applyProtection="0">
      <alignment vertical="top"/>
    </xf>
    <xf numFmtId="0" fontId="19" fillId="10" borderId="0" applyNumberFormat="0" applyBorder="0" applyAlignment="0" applyProtection="0"/>
    <xf numFmtId="0" fontId="4" fillId="0" borderId="0" applyNumberFormat="0" applyFont="0" applyFill="0" applyProtection="0">
      <alignment vertical="top"/>
    </xf>
    <xf numFmtId="0" fontId="4" fillId="0" borderId="0" applyNumberFormat="0" applyFont="0" applyFill="0" applyProtection="0">
      <alignment vertical="top"/>
    </xf>
    <xf numFmtId="0" fontId="20" fillId="0" borderId="46" applyNumberFormat="0" applyFill="0" applyAlignment="0" applyProtection="0"/>
    <xf numFmtId="0" fontId="20" fillId="0" borderId="0" applyNumberFormat="0" applyFill="0" applyBorder="0" applyAlignment="0" applyProtection="0"/>
    <xf numFmtId="0" fontId="21" fillId="13" borderId="44" applyNumberFormat="0" applyAlignment="0" applyProtection="0"/>
    <xf numFmtId="0" fontId="22" fillId="0" borderId="47" applyNumberFormat="0" applyFill="0" applyAlignment="0" applyProtection="0"/>
    <xf numFmtId="44"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0" fontId="23" fillId="27"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28" borderId="48" applyNumberFormat="0" applyFont="0" applyAlignment="0" applyProtection="0"/>
    <xf numFmtId="0" fontId="4" fillId="28" borderId="48" applyNumberFormat="0" applyFont="0" applyAlignment="0" applyProtection="0"/>
    <xf numFmtId="0" fontId="24" fillId="25" borderId="49" applyNumberFormat="0" applyAlignment="0" applyProtection="0"/>
    <xf numFmtId="9"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0" fontId="26" fillId="0" borderId="0" applyNumberFormat="0" applyFill="0" applyBorder="0" applyAlignment="0" applyProtection="0"/>
  </cellStyleXfs>
  <cellXfs count="195">
    <xf numFmtId="0" fontId="0" fillId="0" borderId="0" xfId="0"/>
    <xf numFmtId="0" fontId="8" fillId="0" borderId="0" xfId="0" applyFont="1" applyAlignment="1" applyProtection="1">
      <alignment horizontal="right" vertical="top"/>
    </xf>
    <xf numFmtId="164" fontId="10" fillId="0" borderId="0" xfId="18" applyFont="1" applyAlignment="1" applyProtection="1">
      <alignment horizontal="left" vertical="top"/>
    </xf>
    <xf numFmtId="165" fontId="8" fillId="0" borderId="0" xfId="1" applyNumberFormat="1" applyFont="1" applyAlignment="1" applyProtection="1">
      <alignment vertical="top"/>
    </xf>
    <xf numFmtId="164" fontId="8" fillId="0" borderId="0" xfId="18" applyFont="1" applyAlignment="1" applyProtection="1">
      <alignment horizontal="center" vertical="top"/>
    </xf>
    <xf numFmtId="166" fontId="8" fillId="0" borderId="0" xfId="16" applyNumberFormat="1" applyFont="1" applyAlignment="1" applyProtection="1">
      <alignment horizontal="center" vertical="top"/>
    </xf>
    <xf numFmtId="0" fontId="8" fillId="0" borderId="0" xfId="0" applyFont="1" applyAlignment="1" applyProtection="1">
      <alignment vertical="top"/>
    </xf>
    <xf numFmtId="10" fontId="9" fillId="0" borderId="0" xfId="16" applyNumberFormat="1" applyFont="1" applyAlignment="1" applyProtection="1">
      <alignment horizontal="center" vertical="top"/>
    </xf>
    <xf numFmtId="167" fontId="8" fillId="0" borderId="0" xfId="0" applyNumberFormat="1" applyFont="1" applyAlignment="1" applyProtection="1">
      <alignment vertical="top"/>
    </xf>
    <xf numFmtId="0" fontId="8" fillId="0" borderId="0" xfId="0" applyFont="1" applyAlignment="1" applyProtection="1">
      <alignment vertical="center"/>
    </xf>
    <xf numFmtId="167" fontId="8" fillId="0" borderId="0" xfId="0" applyNumberFormat="1" applyFont="1" applyFill="1" applyAlignment="1" applyProtection="1">
      <alignment vertical="center"/>
    </xf>
    <xf numFmtId="4" fontId="8" fillId="0" borderId="0" xfId="0" applyNumberFormat="1" applyFont="1" applyAlignment="1" applyProtection="1">
      <alignment vertical="center"/>
    </xf>
    <xf numFmtId="0" fontId="10" fillId="0" borderId="0" xfId="0" applyFont="1" applyAlignment="1" applyProtection="1">
      <alignment horizontal="left" vertical="top"/>
    </xf>
    <xf numFmtId="167" fontId="8" fillId="0" borderId="0" xfId="0" applyNumberFormat="1" applyFont="1" applyFill="1" applyAlignment="1" applyProtection="1">
      <alignment vertical="top"/>
    </xf>
    <xf numFmtId="164" fontId="7" fillId="0" borderId="12" xfId="18" applyFont="1" applyFill="1" applyBorder="1" applyAlignment="1" applyProtection="1">
      <alignment horizontal="center" vertical="center" wrapText="1"/>
    </xf>
    <xf numFmtId="164" fontId="11" fillId="3" borderId="8" xfId="18" applyFont="1" applyFill="1" applyBorder="1" applyAlignment="1" applyProtection="1">
      <alignment horizontal="center" vertical="center" wrapText="1"/>
    </xf>
    <xf numFmtId="164" fontId="11" fillId="3" borderId="9" xfId="18" applyFont="1" applyFill="1" applyBorder="1" applyAlignment="1" applyProtection="1">
      <alignment horizontal="center" vertical="center" wrapText="1"/>
    </xf>
    <xf numFmtId="164" fontId="11" fillId="0" borderId="12" xfId="18" applyFont="1" applyFill="1" applyBorder="1" applyAlignment="1" applyProtection="1">
      <alignment horizontal="center" vertical="center" wrapText="1"/>
    </xf>
    <xf numFmtId="165" fontId="7" fillId="3" borderId="13" xfId="1" applyNumberFormat="1" applyFont="1" applyFill="1" applyBorder="1" applyAlignment="1" applyProtection="1">
      <alignment horizontal="center" vertical="center" wrapText="1"/>
    </xf>
    <xf numFmtId="165" fontId="7" fillId="3" borderId="8" xfId="1" applyNumberFormat="1" applyFont="1" applyFill="1" applyBorder="1" applyAlignment="1" applyProtection="1">
      <alignment horizontal="center" vertical="center" wrapText="1"/>
    </xf>
    <xf numFmtId="165" fontId="7" fillId="3" borderId="5" xfId="1" applyNumberFormat="1" applyFont="1" applyFill="1" applyBorder="1" applyAlignment="1" applyProtection="1">
      <alignment horizontal="center" vertical="center" wrapText="1"/>
    </xf>
    <xf numFmtId="10" fontId="11" fillId="3" borderId="7" xfId="16" applyNumberFormat="1" applyFont="1" applyFill="1" applyBorder="1" applyAlignment="1" applyProtection="1">
      <alignment horizontal="center" vertical="center" wrapText="1"/>
    </xf>
    <xf numFmtId="0" fontId="8" fillId="0" borderId="0" xfId="0" applyFont="1" applyBorder="1" applyAlignment="1" applyProtection="1">
      <alignment horizontal="right" vertical="top"/>
    </xf>
    <xf numFmtId="0" fontId="10" fillId="0" borderId="0" xfId="0" applyFont="1" applyBorder="1" applyAlignment="1" applyProtection="1">
      <alignment horizontal="left" vertical="top"/>
    </xf>
    <xf numFmtId="0" fontId="8" fillId="0" borderId="0" xfId="0" applyFont="1" applyBorder="1" applyAlignment="1" applyProtection="1">
      <alignment vertical="top"/>
    </xf>
    <xf numFmtId="164" fontId="8" fillId="0" borderId="0" xfId="18" applyFont="1" applyBorder="1" applyAlignment="1" applyProtection="1">
      <alignment horizontal="center" vertical="top"/>
    </xf>
    <xf numFmtId="164" fontId="8" fillId="0" borderId="0" xfId="18" applyFont="1" applyFill="1" applyBorder="1" applyAlignment="1" applyProtection="1">
      <alignment horizontal="center" vertical="top"/>
    </xf>
    <xf numFmtId="10" fontId="9" fillId="0" borderId="0" xfId="16" applyNumberFormat="1" applyFont="1" applyBorder="1" applyAlignment="1" applyProtection="1">
      <alignment horizontal="center" vertical="top"/>
    </xf>
    <xf numFmtId="0" fontId="7" fillId="2" borderId="40" xfId="0" applyFont="1" applyFill="1" applyBorder="1" applyAlignment="1" applyProtection="1">
      <alignment horizontal="right" vertical="top"/>
    </xf>
    <xf numFmtId="0" fontId="12" fillId="2" borderId="41" xfId="18" applyNumberFormat="1" applyFont="1" applyFill="1" applyBorder="1" applyAlignment="1" applyProtection="1">
      <alignment horizontal="left" vertical="top"/>
    </xf>
    <xf numFmtId="165" fontId="7" fillId="2" borderId="41" xfId="1" applyNumberFormat="1" applyFont="1" applyFill="1" applyBorder="1" applyAlignment="1" applyProtection="1">
      <alignment vertical="top"/>
    </xf>
    <xf numFmtId="164" fontId="7" fillId="2" borderId="42" xfId="18" applyNumberFormat="1" applyFont="1" applyFill="1" applyBorder="1" applyAlignment="1" applyProtection="1">
      <alignment horizontal="center" vertical="center"/>
    </xf>
    <xf numFmtId="164" fontId="7" fillId="0" borderId="12" xfId="18" applyFont="1" applyFill="1" applyBorder="1" applyAlignment="1" applyProtection="1">
      <alignment horizontal="center" vertical="center"/>
    </xf>
    <xf numFmtId="164" fontId="7" fillId="2" borderId="41" xfId="18" applyFont="1" applyFill="1" applyBorder="1" applyAlignment="1" applyProtection="1">
      <alignment vertical="center"/>
    </xf>
    <xf numFmtId="10" fontId="11" fillId="2" borderId="43" xfId="16" applyNumberFormat="1" applyFont="1" applyFill="1" applyBorder="1" applyAlignment="1" applyProtection="1">
      <alignment horizontal="center" vertical="center"/>
    </xf>
    <xf numFmtId="167" fontId="8" fillId="0" borderId="0" xfId="0" applyNumberFormat="1" applyFont="1" applyBorder="1" applyAlignment="1" applyProtection="1">
      <alignment vertical="top"/>
    </xf>
    <xf numFmtId="168" fontId="8" fillId="0" borderId="0" xfId="0" applyNumberFormat="1" applyFont="1" applyBorder="1" applyAlignment="1" applyProtection="1">
      <alignment vertical="top"/>
    </xf>
    <xf numFmtId="169" fontId="8" fillId="0" borderId="0" xfId="0" applyNumberFormat="1" applyFont="1" applyBorder="1" applyAlignment="1" applyProtection="1">
      <alignment vertical="top"/>
    </xf>
    <xf numFmtId="0" fontId="7" fillId="2" borderId="29" xfId="0" applyFont="1" applyFill="1" applyBorder="1" applyAlignment="1" applyProtection="1">
      <alignment horizontal="right" vertical="top"/>
    </xf>
    <xf numFmtId="0" fontId="12" fillId="2" borderId="30" xfId="18" applyNumberFormat="1" applyFont="1" applyFill="1" applyBorder="1" applyAlignment="1" applyProtection="1">
      <alignment horizontal="left" vertical="top"/>
    </xf>
    <xf numFmtId="165" fontId="7" fillId="2" borderId="30" xfId="1" applyNumberFormat="1" applyFont="1" applyFill="1" applyBorder="1" applyAlignment="1" applyProtection="1">
      <alignment vertical="top"/>
    </xf>
    <xf numFmtId="164" fontId="7" fillId="2" borderId="31" xfId="18" applyNumberFormat="1" applyFont="1" applyFill="1" applyBorder="1" applyAlignment="1" applyProtection="1">
      <alignment horizontal="center" vertical="center"/>
    </xf>
    <xf numFmtId="164" fontId="7" fillId="2" borderId="33" xfId="18" applyFont="1" applyFill="1" applyBorder="1" applyAlignment="1" applyProtection="1">
      <alignment vertical="center"/>
    </xf>
    <xf numFmtId="10" fontId="11" fillId="2" borderId="34" xfId="16" applyNumberFormat="1" applyFont="1" applyFill="1" applyBorder="1" applyAlignment="1" applyProtection="1">
      <alignment horizontal="center" vertical="center"/>
    </xf>
    <xf numFmtId="0" fontId="8" fillId="0" borderId="2" xfId="0" applyFont="1" applyFill="1" applyBorder="1" applyAlignment="1" applyProtection="1">
      <alignment horizontal="right" vertical="top"/>
    </xf>
    <xf numFmtId="0" fontId="10" fillId="0" borderId="1" xfId="6" applyFont="1" applyFill="1" applyBorder="1" applyAlignment="1" applyProtection="1">
      <alignment horizontal="left" vertical="top" wrapText="1"/>
    </xf>
    <xf numFmtId="165" fontId="8" fillId="0" borderId="1" xfId="1" applyNumberFormat="1" applyFont="1" applyFill="1" applyBorder="1" applyAlignment="1" applyProtection="1">
      <alignment horizontal="center" vertical="top"/>
    </xf>
    <xf numFmtId="164" fontId="8" fillId="0" borderId="1" xfId="18" applyNumberFormat="1" applyFont="1" applyFill="1" applyBorder="1" applyAlignment="1" applyProtection="1">
      <alignment horizontal="center" vertical="center"/>
    </xf>
    <xf numFmtId="164" fontId="8" fillId="0" borderId="3" xfId="18" applyNumberFormat="1" applyFont="1" applyFill="1" applyBorder="1" applyAlignment="1" applyProtection="1">
      <alignment horizontal="center" vertical="center"/>
    </xf>
    <xf numFmtId="44" fontId="8" fillId="0" borderId="12" xfId="18" applyNumberFormat="1" applyFont="1" applyFill="1" applyBorder="1" applyAlignment="1" applyProtection="1">
      <alignment horizontal="center" vertical="center"/>
    </xf>
    <xf numFmtId="0" fontId="8" fillId="0" borderId="0" xfId="0" applyFont="1" applyFill="1" applyAlignment="1" applyProtection="1">
      <alignment vertical="top"/>
    </xf>
    <xf numFmtId="10" fontId="9" fillId="0" borderId="26" xfId="16" applyNumberFormat="1" applyFont="1" applyFill="1" applyBorder="1" applyAlignment="1" applyProtection="1">
      <alignment horizontal="center" vertical="center"/>
    </xf>
    <xf numFmtId="0" fontId="7" fillId="2" borderId="35" xfId="0" applyFont="1" applyFill="1" applyBorder="1" applyAlignment="1" applyProtection="1">
      <alignment horizontal="right" vertical="top"/>
    </xf>
    <xf numFmtId="0" fontId="12" fillId="2" borderId="36" xfId="18" applyNumberFormat="1" applyFont="1" applyFill="1" applyBorder="1" applyAlignment="1" applyProtection="1">
      <alignment horizontal="left" vertical="top"/>
    </xf>
    <xf numFmtId="165" fontId="7" fillId="2" borderId="36" xfId="1" applyNumberFormat="1" applyFont="1" applyFill="1" applyBorder="1" applyAlignment="1" applyProtection="1">
      <alignment vertical="top"/>
    </xf>
    <xf numFmtId="164" fontId="7" fillId="2" borderId="26" xfId="18" applyNumberFormat="1" applyFont="1" applyFill="1" applyBorder="1" applyAlignment="1" applyProtection="1">
      <alignment horizontal="center" vertical="center"/>
    </xf>
    <xf numFmtId="164" fontId="7" fillId="2" borderId="36" xfId="18" applyFont="1" applyFill="1" applyBorder="1" applyAlignment="1" applyProtection="1">
      <alignment vertical="center"/>
    </xf>
    <xf numFmtId="10" fontId="11" fillId="2" borderId="26" xfId="16" applyNumberFormat="1" applyFont="1" applyFill="1" applyBorder="1" applyAlignment="1" applyProtection="1">
      <alignment horizontal="center" vertical="center"/>
    </xf>
    <xf numFmtId="164" fontId="7" fillId="2" borderId="34" xfId="18" applyNumberFormat="1" applyFont="1" applyFill="1" applyBorder="1" applyAlignment="1" applyProtection="1">
      <alignment horizontal="center" vertical="center"/>
    </xf>
    <xf numFmtId="164" fontId="7" fillId="2" borderId="30" xfId="18" applyFont="1" applyFill="1" applyBorder="1" applyAlignment="1" applyProtection="1">
      <alignment vertical="center"/>
    </xf>
    <xf numFmtId="0" fontId="7" fillId="3" borderId="35" xfId="0" applyFont="1" applyFill="1" applyBorder="1" applyAlignment="1" applyProtection="1">
      <alignment horizontal="right" vertical="top"/>
    </xf>
    <xf numFmtId="0" fontId="12" fillId="3" borderId="36" xfId="18" applyNumberFormat="1" applyFont="1" applyFill="1" applyBorder="1" applyAlignment="1" applyProtection="1">
      <alignment horizontal="left" vertical="top"/>
    </xf>
    <xf numFmtId="165" fontId="7" fillId="3" borderId="36" xfId="1" applyNumberFormat="1" applyFont="1" applyFill="1" applyBorder="1" applyAlignment="1" applyProtection="1">
      <alignment vertical="top"/>
    </xf>
    <xf numFmtId="164" fontId="7" fillId="3" borderId="26" xfId="18" applyNumberFormat="1" applyFont="1" applyFill="1" applyBorder="1" applyAlignment="1" applyProtection="1">
      <alignment horizontal="center" vertical="center"/>
    </xf>
    <xf numFmtId="164" fontId="7" fillId="3" borderId="36" xfId="18" applyFont="1" applyFill="1" applyBorder="1" applyAlignment="1" applyProtection="1">
      <alignment vertical="center"/>
    </xf>
    <xf numFmtId="164" fontId="7" fillId="4" borderId="36" xfId="18" applyFont="1" applyFill="1" applyBorder="1" applyAlignment="1" applyProtection="1">
      <alignment vertical="center"/>
    </xf>
    <xf numFmtId="10" fontId="11" fillId="4" borderId="26" xfId="16" applyNumberFormat="1" applyFont="1" applyFill="1" applyBorder="1" applyAlignment="1" applyProtection="1">
      <alignment horizontal="center" vertical="center"/>
    </xf>
    <xf numFmtId="0" fontId="7" fillId="3" borderId="29" xfId="0" applyFont="1" applyFill="1" applyBorder="1" applyAlignment="1" applyProtection="1">
      <alignment horizontal="right" vertical="top"/>
    </xf>
    <xf numFmtId="0" fontId="12" fillId="3" borderId="30" xfId="18" applyNumberFormat="1" applyFont="1" applyFill="1" applyBorder="1" applyAlignment="1" applyProtection="1">
      <alignment horizontal="left" vertical="top"/>
    </xf>
    <xf numFmtId="165" fontId="7" fillId="3" borderId="30" xfId="1" applyNumberFormat="1" applyFont="1" applyFill="1" applyBorder="1" applyAlignment="1" applyProtection="1">
      <alignment vertical="top"/>
    </xf>
    <xf numFmtId="164" fontId="7" fillId="3" borderId="34" xfId="18" applyNumberFormat="1" applyFont="1" applyFill="1" applyBorder="1" applyAlignment="1" applyProtection="1">
      <alignment horizontal="center" vertical="center"/>
    </xf>
    <xf numFmtId="164" fontId="7" fillId="3" borderId="30" xfId="18" applyFont="1" applyFill="1" applyBorder="1" applyAlignment="1" applyProtection="1">
      <alignment vertical="center"/>
    </xf>
    <xf numFmtId="164" fontId="7" fillId="4" borderId="30" xfId="18" applyFont="1" applyFill="1" applyBorder="1" applyAlignment="1" applyProtection="1">
      <alignment vertical="center"/>
    </xf>
    <xf numFmtId="10" fontId="11" fillId="4" borderId="34" xfId="16" applyNumberFormat="1" applyFont="1" applyFill="1" applyBorder="1" applyAlignment="1" applyProtection="1">
      <alignment horizontal="center" vertical="center"/>
    </xf>
    <xf numFmtId="0" fontId="7" fillId="3" borderId="2" xfId="0" applyFont="1" applyFill="1" applyBorder="1" applyAlignment="1" applyProtection="1">
      <alignment horizontal="right" vertical="top"/>
    </xf>
    <xf numFmtId="0" fontId="12" fillId="3" borderId="1" xfId="18" applyNumberFormat="1" applyFont="1" applyFill="1" applyBorder="1" applyAlignment="1" applyProtection="1">
      <alignment horizontal="left" vertical="top"/>
    </xf>
    <xf numFmtId="165" fontId="7" fillId="3" borderId="1" xfId="1" applyNumberFormat="1" applyFont="1" applyFill="1" applyBorder="1" applyAlignment="1" applyProtection="1">
      <alignment vertical="top"/>
    </xf>
    <xf numFmtId="164" fontId="7" fillId="3" borderId="3" xfId="18" applyNumberFormat="1" applyFont="1" applyFill="1" applyBorder="1" applyAlignment="1" applyProtection="1">
      <alignment horizontal="center" vertical="center"/>
    </xf>
    <xf numFmtId="164" fontId="7" fillId="3" borderId="1" xfId="18" applyFont="1" applyFill="1" applyBorder="1" applyAlignment="1" applyProtection="1">
      <alignment vertical="center"/>
    </xf>
    <xf numFmtId="10" fontId="11" fillId="4" borderId="3" xfId="16" applyNumberFormat="1" applyFont="1" applyFill="1" applyBorder="1" applyAlignment="1" applyProtection="1">
      <alignment horizontal="center" vertical="center"/>
    </xf>
    <xf numFmtId="164" fontId="8" fillId="0" borderId="12" xfId="18" applyFont="1" applyFill="1" applyBorder="1" applyAlignment="1" applyProtection="1">
      <alignment horizontal="center" vertical="center"/>
    </xf>
    <xf numFmtId="0" fontId="10" fillId="6" borderId="1" xfId="6" applyFont="1" applyFill="1" applyBorder="1" applyAlignment="1" applyProtection="1">
      <alignment horizontal="left" vertical="top" wrapText="1"/>
    </xf>
    <xf numFmtId="165" fontId="7" fillId="3" borderId="36" xfId="1" applyNumberFormat="1" applyFont="1" applyFill="1" applyBorder="1" applyAlignment="1" applyProtection="1">
      <alignment horizontal="center" vertical="top"/>
    </xf>
    <xf numFmtId="165" fontId="7" fillId="3" borderId="30" xfId="1" applyNumberFormat="1" applyFont="1" applyFill="1" applyBorder="1" applyAlignment="1" applyProtection="1">
      <alignment horizontal="center" vertical="top"/>
    </xf>
    <xf numFmtId="0" fontId="8" fillId="0" borderId="1" xfId="2" applyFont="1" applyFill="1" applyBorder="1" applyAlignment="1" applyProtection="1">
      <alignment horizontal="center" vertical="top"/>
    </xf>
    <xf numFmtId="0" fontId="10" fillId="0" borderId="1" xfId="10" applyFont="1" applyFill="1" applyBorder="1" applyAlignment="1" applyProtection="1">
      <alignment horizontal="left" vertical="top" wrapText="1"/>
    </xf>
    <xf numFmtId="0" fontId="8" fillId="0" borderId="1" xfId="10" applyFont="1" applyFill="1" applyBorder="1" applyAlignment="1" applyProtection="1">
      <alignment horizontal="center" vertical="top"/>
    </xf>
    <xf numFmtId="0" fontId="7" fillId="3" borderId="35" xfId="10" applyFont="1" applyFill="1" applyBorder="1" applyAlignment="1" applyProtection="1">
      <alignment horizontal="right" vertical="top"/>
    </xf>
    <xf numFmtId="0" fontId="7" fillId="3" borderId="36" xfId="10" applyFont="1" applyFill="1" applyBorder="1" applyAlignment="1" applyProtection="1">
      <alignment horizontal="center" vertical="top"/>
    </xf>
    <xf numFmtId="164" fontId="7" fillId="3" borderId="36" xfId="18" applyFont="1" applyFill="1" applyBorder="1" applyAlignment="1" applyProtection="1">
      <alignment horizontal="center" vertical="center"/>
    </xf>
    <xf numFmtId="0" fontId="7" fillId="3" borderId="29" xfId="10" applyFont="1" applyFill="1" applyBorder="1" applyAlignment="1" applyProtection="1">
      <alignment horizontal="right" vertical="top"/>
    </xf>
    <xf numFmtId="0" fontId="12" fillId="3" borderId="30" xfId="10" applyFont="1" applyFill="1" applyBorder="1" applyAlignment="1" applyProtection="1">
      <alignment horizontal="left" vertical="top" wrapText="1"/>
    </xf>
    <xf numFmtId="0" fontId="7" fillId="3" borderId="30" xfId="10" applyFont="1" applyFill="1" applyBorder="1" applyAlignment="1" applyProtection="1">
      <alignment horizontal="center" vertical="top"/>
    </xf>
    <xf numFmtId="164" fontId="7" fillId="3" borderId="30" xfId="18" applyFont="1" applyFill="1" applyBorder="1" applyAlignment="1" applyProtection="1">
      <alignment horizontal="center" vertical="center"/>
    </xf>
    <xf numFmtId="40" fontId="10" fillId="0" borderId="1" xfId="18" applyNumberFormat="1" applyFont="1" applyFill="1" applyBorder="1" applyAlignment="1" applyProtection="1">
      <alignment horizontal="left" vertical="top" wrapText="1"/>
    </xf>
    <xf numFmtId="0" fontId="10" fillId="0" borderId="1" xfId="5" applyFont="1" applyFill="1" applyBorder="1" applyAlignment="1" applyProtection="1">
      <alignment horizontal="left" vertical="top" wrapText="1"/>
    </xf>
    <xf numFmtId="0" fontId="8" fillId="0" borderId="1" xfId="5" applyFont="1" applyFill="1" applyBorder="1" applyAlignment="1" applyProtection="1">
      <alignment horizontal="center" vertical="top"/>
    </xf>
    <xf numFmtId="0" fontId="8" fillId="0" borderId="1" xfId="5" applyFont="1" applyFill="1" applyBorder="1" applyAlignment="1" applyProtection="1">
      <alignment horizontal="center" vertical="center"/>
    </xf>
    <xf numFmtId="4" fontId="7" fillId="0" borderId="12" xfId="18" applyNumberFormat="1" applyFont="1" applyFill="1" applyBorder="1" applyAlignment="1" applyProtection="1">
      <alignment horizontal="center" vertical="center"/>
    </xf>
    <xf numFmtId="4" fontId="7" fillId="2" borderId="36" xfId="18" applyNumberFormat="1" applyFont="1" applyFill="1" applyBorder="1" applyAlignment="1" applyProtection="1">
      <alignment horizontal="center" vertical="center"/>
    </xf>
    <xf numFmtId="4" fontId="7" fillId="2" borderId="30" xfId="18" applyNumberFormat="1" applyFont="1" applyFill="1" applyBorder="1" applyAlignment="1" applyProtection="1">
      <alignment horizontal="center" vertical="center"/>
    </xf>
    <xf numFmtId="4" fontId="7" fillId="3" borderId="36" xfId="18" applyNumberFormat="1" applyFont="1" applyFill="1" applyBorder="1" applyAlignment="1" applyProtection="1">
      <alignment horizontal="center" vertical="center"/>
    </xf>
    <xf numFmtId="4" fontId="7" fillId="3" borderId="30" xfId="18" applyNumberFormat="1" applyFont="1" applyFill="1" applyBorder="1" applyAlignment="1" applyProtection="1">
      <alignment horizontal="center" vertical="center"/>
    </xf>
    <xf numFmtId="0" fontId="8" fillId="0" borderId="0" xfId="0" quotePrefix="1" applyFont="1" applyFill="1" applyAlignment="1" applyProtection="1">
      <alignment vertical="top"/>
    </xf>
    <xf numFmtId="0" fontId="8" fillId="0" borderId="2" xfId="5" applyFont="1" applyFill="1" applyBorder="1" applyAlignment="1" applyProtection="1">
      <alignment horizontal="right" vertical="top"/>
    </xf>
    <xf numFmtId="0" fontId="8" fillId="0" borderId="0" xfId="0" applyFont="1" applyFill="1" applyBorder="1" applyAlignment="1" applyProtection="1">
      <alignment vertical="top"/>
    </xf>
    <xf numFmtId="167" fontId="8" fillId="0" borderId="0" xfId="0" applyNumberFormat="1" applyFont="1" applyFill="1" applyBorder="1" applyAlignment="1" applyProtection="1">
      <alignment vertical="top"/>
    </xf>
    <xf numFmtId="0" fontId="12" fillId="4" borderId="36" xfId="18" applyNumberFormat="1" applyFont="1" applyFill="1" applyBorder="1" applyAlignment="1" applyProtection="1">
      <alignment horizontal="left" vertical="top"/>
    </xf>
    <xf numFmtId="0" fontId="7" fillId="4" borderId="35" xfId="0" applyFont="1" applyFill="1" applyBorder="1" applyAlignment="1" applyProtection="1">
      <alignment horizontal="right" vertical="top"/>
    </xf>
    <xf numFmtId="0" fontId="8" fillId="0" borderId="2" xfId="2" applyFont="1" applyFill="1" applyBorder="1" applyAlignment="1" applyProtection="1">
      <alignment horizontal="right" vertical="top"/>
    </xf>
    <xf numFmtId="0" fontId="7" fillId="2" borderId="35" xfId="10" applyFont="1" applyFill="1" applyBorder="1" applyAlignment="1" applyProtection="1">
      <alignment horizontal="right" vertical="top"/>
    </xf>
    <xf numFmtId="0" fontId="12" fillId="2" borderId="36" xfId="10" applyFont="1" applyFill="1" applyBorder="1" applyAlignment="1" applyProtection="1">
      <alignment horizontal="left" vertical="top" wrapText="1"/>
    </xf>
    <xf numFmtId="0" fontId="7" fillId="2" borderId="36" xfId="10" applyFont="1" applyFill="1" applyBorder="1" applyAlignment="1" applyProtection="1">
      <alignment horizontal="center" vertical="top"/>
    </xf>
    <xf numFmtId="164" fontId="7" fillId="2" borderId="36" xfId="18" applyFont="1" applyFill="1" applyBorder="1" applyAlignment="1" applyProtection="1">
      <alignment horizontal="center" vertical="center"/>
    </xf>
    <xf numFmtId="0" fontId="7" fillId="2" borderId="29" xfId="10" applyFont="1" applyFill="1" applyBorder="1" applyAlignment="1" applyProtection="1">
      <alignment horizontal="right" vertical="top"/>
    </xf>
    <xf numFmtId="0" fontId="12" fillId="2" borderId="30" xfId="10" applyFont="1" applyFill="1" applyBorder="1" applyAlignment="1" applyProtection="1">
      <alignment horizontal="left" vertical="top" wrapText="1"/>
    </xf>
    <xf numFmtId="0" fontId="7" fillId="2" borderId="30" xfId="10" applyFont="1" applyFill="1" applyBorder="1" applyAlignment="1" applyProtection="1">
      <alignment horizontal="center" vertical="top"/>
    </xf>
    <xf numFmtId="164" fontId="7" fillId="2" borderId="30" xfId="18" applyFont="1" applyFill="1" applyBorder="1" applyAlignment="1" applyProtection="1">
      <alignment horizontal="center" vertical="center"/>
    </xf>
    <xf numFmtId="0" fontId="7" fillId="2" borderId="38" xfId="10" applyFont="1" applyFill="1" applyBorder="1" applyAlignment="1" applyProtection="1">
      <alignment horizontal="right" vertical="top"/>
    </xf>
    <xf numFmtId="0" fontId="12" fillId="2" borderId="33" xfId="10" applyFont="1" applyFill="1" applyBorder="1" applyAlignment="1" applyProtection="1">
      <alignment horizontal="left" vertical="top" wrapText="1"/>
    </xf>
    <xf numFmtId="0" fontId="7" fillId="2" borderId="33" xfId="10" applyFont="1" applyFill="1" applyBorder="1" applyAlignment="1" applyProtection="1">
      <alignment horizontal="center" vertical="top"/>
    </xf>
    <xf numFmtId="164" fontId="7" fillId="2" borderId="32" xfId="18" applyNumberFormat="1" applyFont="1" applyFill="1" applyBorder="1" applyAlignment="1" applyProtection="1">
      <alignment horizontal="center" vertical="center"/>
    </xf>
    <xf numFmtId="164" fontId="7" fillId="2" borderId="33" xfId="18" applyFont="1" applyFill="1" applyBorder="1" applyAlignment="1" applyProtection="1">
      <alignment horizontal="center" vertical="center"/>
    </xf>
    <xf numFmtId="164" fontId="7" fillId="2" borderId="32" xfId="18" applyFont="1" applyFill="1" applyBorder="1" applyAlignment="1" applyProtection="1">
      <alignment horizontal="center" vertical="center"/>
    </xf>
    <xf numFmtId="10" fontId="11" fillId="2" borderId="39" xfId="16" applyNumberFormat="1" applyFont="1" applyFill="1" applyBorder="1" applyAlignment="1" applyProtection="1">
      <alignment horizontal="center" vertical="center"/>
    </xf>
    <xf numFmtId="0" fontId="8" fillId="0" borderId="10" xfId="5" applyFont="1" applyFill="1" applyBorder="1" applyAlignment="1" applyProtection="1">
      <alignment horizontal="right" vertical="top"/>
    </xf>
    <xf numFmtId="0" fontId="8" fillId="0" borderId="11" xfId="5" applyFont="1" applyFill="1" applyBorder="1" applyAlignment="1" applyProtection="1">
      <alignment horizontal="center" vertical="top"/>
    </xf>
    <xf numFmtId="164" fontId="8" fillId="0" borderId="14" xfId="18" applyNumberFormat="1" applyFont="1" applyFill="1" applyBorder="1" applyAlignment="1" applyProtection="1">
      <alignment horizontal="center" vertical="center"/>
    </xf>
    <xf numFmtId="164" fontId="8" fillId="0" borderId="11" xfId="18" applyFont="1" applyFill="1" applyBorder="1" applyAlignment="1" applyProtection="1">
      <alignment horizontal="center" vertical="center"/>
    </xf>
    <xf numFmtId="0" fontId="8" fillId="0" borderId="0" xfId="0" applyFont="1" applyAlignment="1" applyProtection="1">
      <alignment horizontal="center" vertical="center"/>
    </xf>
    <xf numFmtId="0" fontId="8" fillId="0" borderId="0" xfId="5" applyFont="1" applyFill="1" applyBorder="1" applyAlignment="1" applyProtection="1">
      <alignment horizontal="center" vertical="center"/>
    </xf>
    <xf numFmtId="0" fontId="10" fillId="0" borderId="0" xfId="5" applyFont="1" applyFill="1" applyBorder="1" applyAlignment="1" applyProtection="1">
      <alignment horizontal="center" vertical="center" wrapText="1"/>
    </xf>
    <xf numFmtId="164" fontId="8" fillId="0" borderId="0" xfId="18" applyFont="1" applyFill="1" applyBorder="1" applyAlignment="1" applyProtection="1">
      <alignment horizontal="center" vertical="center"/>
    </xf>
    <xf numFmtId="10" fontId="9" fillId="0" borderId="0" xfId="16"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165" fontId="12" fillId="0" borderId="12" xfId="1" applyNumberFormat="1" applyFont="1" applyFill="1" applyBorder="1" applyAlignment="1" applyProtection="1">
      <alignment horizontal="center" vertical="center" wrapText="1"/>
    </xf>
    <xf numFmtId="10" fontId="7" fillId="3" borderId="4" xfId="16" applyNumberFormat="1" applyFont="1" applyFill="1" applyBorder="1" applyAlignment="1" applyProtection="1">
      <alignment horizontal="center" vertical="center"/>
    </xf>
    <xf numFmtId="167" fontId="10" fillId="0" borderId="0" xfId="0" applyNumberFormat="1" applyFont="1" applyFill="1" applyBorder="1" applyAlignment="1" applyProtection="1">
      <alignment vertical="top"/>
    </xf>
    <xf numFmtId="0" fontId="10" fillId="0" borderId="0" xfId="0" applyFont="1" applyFill="1" applyBorder="1" applyAlignment="1" applyProtection="1">
      <alignment vertical="top"/>
    </xf>
    <xf numFmtId="0" fontId="8" fillId="0" borderId="0" xfId="0" applyFont="1" applyFill="1" applyBorder="1" applyAlignment="1" applyProtection="1">
      <alignment horizontal="center" vertical="center"/>
    </xf>
    <xf numFmtId="10" fontId="7" fillId="0" borderId="27" xfId="16" applyNumberFormat="1" applyFont="1" applyFill="1" applyBorder="1" applyAlignment="1" applyProtection="1">
      <alignment horizontal="center" vertical="center"/>
    </xf>
    <xf numFmtId="10" fontId="7" fillId="0" borderId="28" xfId="16" applyNumberFormat="1" applyFont="1" applyFill="1" applyBorder="1" applyAlignment="1" applyProtection="1">
      <alignment horizontal="center" vertical="center"/>
    </xf>
    <xf numFmtId="0" fontId="8" fillId="0" borderId="0"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165" fontId="7" fillId="0" borderId="0" xfId="1" applyNumberFormat="1" applyFont="1" applyFill="1" applyBorder="1" applyAlignment="1" applyProtection="1">
      <alignment horizontal="right" vertical="center" wrapText="1"/>
    </xf>
    <xf numFmtId="165" fontId="7" fillId="0" borderId="0" xfId="1" applyNumberFormat="1" applyFont="1" applyFill="1" applyBorder="1" applyAlignment="1" applyProtection="1">
      <alignment horizontal="center" vertical="center" wrapText="1"/>
    </xf>
    <xf numFmtId="44" fontId="7" fillId="0" borderId="0" xfId="1" applyFont="1" applyFill="1" applyBorder="1" applyAlignment="1" applyProtection="1">
      <alignment horizontal="center" vertical="center"/>
    </xf>
    <xf numFmtId="10" fontId="11" fillId="0" borderId="0" xfId="16" applyNumberFormat="1" applyFont="1" applyFill="1" applyBorder="1" applyAlignment="1" applyProtection="1">
      <alignment horizontal="center" vertical="center"/>
    </xf>
    <xf numFmtId="164" fontId="8" fillId="0" borderId="0" xfId="18" applyFont="1" applyAlignment="1" applyProtection="1">
      <alignment horizontal="right" vertical="top"/>
    </xf>
    <xf numFmtId="164" fontId="8" fillId="0" borderId="0" xfId="18" applyFont="1" applyAlignment="1" applyProtection="1">
      <alignment vertical="top"/>
    </xf>
    <xf numFmtId="164" fontId="8" fillId="0" borderId="50" xfId="18" applyNumberFormat="1" applyFont="1" applyFill="1" applyBorder="1" applyAlignment="1" applyProtection="1">
      <alignment horizontal="center" vertical="center"/>
    </xf>
    <xf numFmtId="164" fontId="8" fillId="0" borderId="51" xfId="18" applyNumberFormat="1" applyFont="1" applyFill="1" applyBorder="1" applyAlignment="1" applyProtection="1">
      <alignment horizontal="center" vertical="center"/>
    </xf>
    <xf numFmtId="10" fontId="9" fillId="0" borderId="52" xfId="16" applyNumberFormat="1" applyFont="1" applyFill="1" applyBorder="1" applyAlignment="1" applyProtection="1">
      <alignment horizontal="center" vertical="center"/>
    </xf>
    <xf numFmtId="0" fontId="10" fillId="0" borderId="11" xfId="5" applyFont="1" applyFill="1" applyBorder="1" applyAlignment="1" applyProtection="1">
      <alignment horizontal="left" vertical="top" wrapText="1"/>
    </xf>
    <xf numFmtId="0" fontId="12" fillId="4" borderId="36" xfId="10" applyFont="1" applyFill="1" applyBorder="1" applyAlignment="1" applyProtection="1">
      <alignment horizontal="left" vertical="top" wrapText="1"/>
    </xf>
    <xf numFmtId="164" fontId="7" fillId="2" borderId="41" xfId="18" applyNumberFormat="1" applyFont="1" applyFill="1" applyBorder="1" applyAlignment="1" applyProtection="1">
      <alignment horizontal="center" vertical="center"/>
      <protection locked="0"/>
    </xf>
    <xf numFmtId="164" fontId="7" fillId="2" borderId="42" xfId="18" applyNumberFormat="1" applyFont="1" applyFill="1" applyBorder="1" applyAlignment="1" applyProtection="1">
      <alignment horizontal="center" vertical="center"/>
      <protection locked="0"/>
    </xf>
    <xf numFmtId="164" fontId="7" fillId="2" borderId="30" xfId="18" applyNumberFormat="1" applyFont="1" applyFill="1" applyBorder="1" applyAlignment="1" applyProtection="1">
      <alignment horizontal="center" vertical="center"/>
      <protection locked="0"/>
    </xf>
    <xf numFmtId="164" fontId="7" fillId="2" borderId="31" xfId="18" applyNumberFormat="1" applyFont="1" applyFill="1" applyBorder="1" applyAlignment="1" applyProtection="1">
      <alignment horizontal="center" vertical="center"/>
      <protection locked="0"/>
    </xf>
    <xf numFmtId="164" fontId="8" fillId="0" borderId="1" xfId="18" applyNumberFormat="1" applyFont="1" applyFill="1" applyBorder="1" applyAlignment="1" applyProtection="1">
      <alignment horizontal="center" vertical="center"/>
      <protection locked="0"/>
    </xf>
    <xf numFmtId="164" fontId="7" fillId="2" borderId="36" xfId="18" applyNumberFormat="1" applyFont="1" applyFill="1" applyBorder="1" applyAlignment="1" applyProtection="1">
      <alignment horizontal="center" vertical="center"/>
      <protection locked="0"/>
    </xf>
    <xf numFmtId="164" fontId="7" fillId="2" borderId="37" xfId="18" applyNumberFormat="1" applyFont="1" applyFill="1" applyBorder="1" applyAlignment="1" applyProtection="1">
      <alignment horizontal="center" vertical="center"/>
      <protection locked="0"/>
    </xf>
    <xf numFmtId="164" fontId="7" fillId="3" borderId="36" xfId="18" applyNumberFormat="1" applyFont="1" applyFill="1" applyBorder="1" applyAlignment="1" applyProtection="1">
      <alignment horizontal="center" vertical="center"/>
      <protection locked="0"/>
    </xf>
    <xf numFmtId="164" fontId="7" fillId="3" borderId="37" xfId="18" applyNumberFormat="1" applyFont="1" applyFill="1" applyBorder="1" applyAlignment="1" applyProtection="1">
      <alignment horizontal="center" vertical="center"/>
      <protection locked="0"/>
    </xf>
    <xf numFmtId="164" fontId="7" fillId="3" borderId="30" xfId="18" applyNumberFormat="1" applyFont="1" applyFill="1" applyBorder="1" applyAlignment="1" applyProtection="1">
      <alignment horizontal="center" vertical="center"/>
      <protection locked="0"/>
    </xf>
    <xf numFmtId="164" fontId="7" fillId="3" borderId="31" xfId="18" applyNumberFormat="1" applyFont="1" applyFill="1" applyBorder="1" applyAlignment="1" applyProtection="1">
      <alignment horizontal="center" vertical="center"/>
      <protection locked="0"/>
    </xf>
    <xf numFmtId="164" fontId="7" fillId="3" borderId="1" xfId="18" applyNumberFormat="1" applyFont="1" applyFill="1" applyBorder="1" applyAlignment="1" applyProtection="1">
      <alignment horizontal="center" vertical="center"/>
      <protection locked="0"/>
    </xf>
    <xf numFmtId="164" fontId="7" fillId="3" borderId="15" xfId="18" applyNumberFormat="1" applyFont="1" applyFill="1" applyBorder="1" applyAlignment="1" applyProtection="1">
      <alignment horizontal="center" vertical="center"/>
      <protection locked="0"/>
    </xf>
    <xf numFmtId="164" fontId="8" fillId="0" borderId="15" xfId="18" applyNumberFormat="1" applyFont="1" applyFill="1" applyBorder="1" applyAlignment="1" applyProtection="1">
      <alignment horizontal="center" vertical="center"/>
      <protection locked="0"/>
    </xf>
    <xf numFmtId="164" fontId="7" fillId="2" borderId="33" xfId="18" applyNumberFormat="1" applyFont="1" applyFill="1" applyBorder="1" applyAlignment="1" applyProtection="1">
      <alignment horizontal="center" vertical="center"/>
      <protection locked="0"/>
    </xf>
    <xf numFmtId="164" fontId="7" fillId="2" borderId="32" xfId="18" applyNumberFormat="1" applyFont="1" applyFill="1" applyBorder="1" applyAlignment="1" applyProtection="1">
      <alignment horizontal="center" vertical="center"/>
      <protection locked="0"/>
    </xf>
    <xf numFmtId="164" fontId="8" fillId="0" borderId="11" xfId="18" applyNumberFormat="1" applyFont="1" applyFill="1" applyBorder="1" applyAlignment="1" applyProtection="1">
      <alignment horizontal="center" vertical="center"/>
      <protection locked="0"/>
    </xf>
    <xf numFmtId="164" fontId="8" fillId="0" borderId="14" xfId="18" applyNumberFormat="1" applyFont="1" applyFill="1" applyBorder="1" applyAlignment="1" applyProtection="1">
      <alignment horizontal="center" vertical="center"/>
      <protection locked="0"/>
    </xf>
    <xf numFmtId="10" fontId="12" fillId="4" borderId="6" xfId="1" applyNumberFormat="1" applyFont="1" applyFill="1" applyBorder="1" applyAlignment="1" applyProtection="1">
      <alignment vertical="center"/>
      <protection locked="0"/>
    </xf>
    <xf numFmtId="165" fontId="12" fillId="4" borderId="6" xfId="1" applyNumberFormat="1" applyFont="1" applyFill="1" applyBorder="1" applyAlignment="1" applyProtection="1">
      <alignment horizontal="right" vertical="center"/>
    </xf>
    <xf numFmtId="165" fontId="12" fillId="4" borderId="16" xfId="1" applyNumberFormat="1" applyFont="1" applyFill="1" applyBorder="1" applyAlignment="1" applyProtection="1">
      <alignment horizontal="right" vertical="center"/>
    </xf>
    <xf numFmtId="165" fontId="12" fillId="4" borderId="25" xfId="1" applyNumberFormat="1" applyFont="1" applyFill="1" applyBorder="1" applyAlignment="1" applyProtection="1">
      <alignment horizontal="right" vertical="center"/>
    </xf>
    <xf numFmtId="165" fontId="12" fillId="3" borderId="6" xfId="1" applyNumberFormat="1" applyFont="1" applyFill="1" applyBorder="1" applyAlignment="1" applyProtection="1">
      <alignment horizontal="right" vertical="center"/>
      <protection locked="0"/>
    </xf>
    <xf numFmtId="0" fontId="0" fillId="0" borderId="16" xfId="0" applyBorder="1" applyAlignment="1" applyProtection="1">
      <alignment horizontal="right" vertical="center"/>
      <protection locked="0"/>
    </xf>
    <xf numFmtId="0" fontId="0" fillId="0" borderId="25" xfId="0" applyBorder="1" applyAlignment="1" applyProtection="1">
      <alignment horizontal="right" vertical="center"/>
      <protection locked="0"/>
    </xf>
    <xf numFmtId="44" fontId="12" fillId="3" borderId="6" xfId="1" applyFont="1" applyFill="1" applyBorder="1" applyAlignment="1" applyProtection="1">
      <alignment horizontal="center" vertical="center"/>
    </xf>
    <xf numFmtId="44" fontId="12" fillId="3" borderId="16" xfId="1" applyFont="1" applyFill="1" applyBorder="1" applyAlignment="1" applyProtection="1">
      <alignment horizontal="center" vertical="center"/>
    </xf>
    <xf numFmtId="44" fontId="12" fillId="3" borderId="25" xfId="1" applyFont="1" applyFill="1" applyBorder="1" applyAlignment="1" applyProtection="1">
      <alignment horizontal="center" vertical="center"/>
    </xf>
    <xf numFmtId="0" fontId="7" fillId="3" borderId="23" xfId="0" applyFont="1" applyFill="1" applyBorder="1" applyAlignment="1" applyProtection="1">
      <alignment horizontal="center" vertical="center"/>
    </xf>
    <xf numFmtId="0" fontId="7" fillId="3" borderId="24" xfId="0" applyFont="1" applyFill="1" applyBorder="1" applyAlignment="1" applyProtection="1">
      <alignment horizontal="center" vertical="center"/>
    </xf>
    <xf numFmtId="164" fontId="12" fillId="3" borderId="17" xfId="18" applyFont="1" applyFill="1" applyBorder="1" applyAlignment="1" applyProtection="1">
      <alignment horizontal="center" vertical="center"/>
    </xf>
    <xf numFmtId="164" fontId="12" fillId="3" borderId="18" xfId="18" applyFont="1" applyFill="1" applyBorder="1" applyAlignment="1" applyProtection="1">
      <alignment horizontal="center" vertical="center"/>
    </xf>
    <xf numFmtId="0" fontId="6" fillId="5" borderId="0" xfId="9" applyFont="1" applyFill="1" applyBorder="1" applyAlignment="1" applyProtection="1">
      <alignment horizontal="center" vertical="center" wrapText="1"/>
    </xf>
    <xf numFmtId="0" fontId="7" fillId="5" borderId="0" xfId="9" applyFont="1" applyFill="1" applyBorder="1" applyAlignment="1" applyProtection="1">
      <alignment horizontal="right" vertical="center" wrapText="1"/>
    </xf>
    <xf numFmtId="164" fontId="7" fillId="3" borderId="17" xfId="18" applyFont="1" applyFill="1" applyBorder="1" applyAlignment="1" applyProtection="1">
      <alignment horizontal="center" vertical="center"/>
    </xf>
    <xf numFmtId="164" fontId="7" fillId="3" borderId="18" xfId="18" applyFont="1" applyFill="1" applyBorder="1" applyAlignment="1" applyProtection="1">
      <alignment horizontal="center" vertical="center"/>
    </xf>
    <xf numFmtId="164" fontId="7" fillId="3" borderId="19" xfId="18" applyFont="1" applyFill="1" applyBorder="1" applyAlignment="1" applyProtection="1">
      <alignment horizontal="center" vertical="center" wrapText="1"/>
    </xf>
    <xf numFmtId="164" fontId="7" fillId="3" borderId="20" xfId="18" applyFont="1" applyFill="1" applyBorder="1" applyAlignment="1" applyProtection="1">
      <alignment horizontal="center" vertical="center" wrapText="1"/>
    </xf>
    <xf numFmtId="0" fontId="7" fillId="3" borderId="21" xfId="0" applyFont="1" applyFill="1" applyBorder="1" applyAlignment="1" applyProtection="1">
      <alignment horizontal="center" vertical="center"/>
    </xf>
    <xf numFmtId="0" fontId="7" fillId="3" borderId="22" xfId="0" applyFont="1" applyFill="1" applyBorder="1" applyAlignment="1" applyProtection="1">
      <alignment horizontal="center" vertical="center"/>
    </xf>
  </cellXfs>
  <cellStyles count="93">
    <cellStyle name="20% - Accent1" xfId="24"/>
    <cellStyle name="20% - Accent2" xfId="25"/>
    <cellStyle name="20% - Accent3" xfId="26"/>
    <cellStyle name="20% - Accent4" xfId="27"/>
    <cellStyle name="20% - Accent5" xfId="28"/>
    <cellStyle name="20% - Accent6" xfId="29"/>
    <cellStyle name="40% - Accent1" xfId="30"/>
    <cellStyle name="40% - Accent2" xfId="31"/>
    <cellStyle name="40% - Accent3" xfId="32"/>
    <cellStyle name="40% - Accent4" xfId="33"/>
    <cellStyle name="40% - Accent5" xfId="34"/>
    <cellStyle name="40% - Accent6" xfId="35"/>
    <cellStyle name="60% - Accent1" xfId="36"/>
    <cellStyle name="60% - Accent2" xfId="37"/>
    <cellStyle name="60% - Accent3" xfId="38"/>
    <cellStyle name="60% - Accent4" xfId="39"/>
    <cellStyle name="60% - Accent5" xfId="40"/>
    <cellStyle name="60% - Accent6" xfId="41"/>
    <cellStyle name="Accent1" xfId="42"/>
    <cellStyle name="Accent2" xfId="43"/>
    <cellStyle name="Accent3" xfId="44"/>
    <cellStyle name="Accent4" xfId="45"/>
    <cellStyle name="Accent5" xfId="46"/>
    <cellStyle name="Accent6" xfId="47"/>
    <cellStyle name="Bad" xfId="48"/>
    <cellStyle name="Calculation" xfId="49"/>
    <cellStyle name="Check Cell" xfId="50"/>
    <cellStyle name="Data" xfId="51"/>
    <cellStyle name="Data 2" xfId="52"/>
    <cellStyle name="Data 2 2" xfId="53"/>
    <cellStyle name="Euro" xfId="54"/>
    <cellStyle name="Euro 2" xfId="55"/>
    <cellStyle name="Euro 2 2" xfId="56"/>
    <cellStyle name="Explanatory Text" xfId="57"/>
    <cellStyle name="Fixo" xfId="58"/>
    <cellStyle name="Fixo 2" xfId="59"/>
    <cellStyle name="Fixo 2 2" xfId="60"/>
    <cellStyle name="Good" xfId="61"/>
    <cellStyle name="Heading 1" xfId="62"/>
    <cellStyle name="Heading 2" xfId="63"/>
    <cellStyle name="Heading 3" xfId="64"/>
    <cellStyle name="Heading 4" xfId="65"/>
    <cellStyle name="Input" xfId="66"/>
    <cellStyle name="Linked Cell" xfId="67"/>
    <cellStyle name="Moeda" xfId="1" builtinId="4"/>
    <cellStyle name="Moeda 2" xfId="68"/>
    <cellStyle name="Moeda0" xfId="69"/>
    <cellStyle name="Moeda0 2" xfId="70"/>
    <cellStyle name="Moeda0 2 2" xfId="71"/>
    <cellStyle name="Neutral" xfId="72"/>
    <cellStyle name="Normal" xfId="0" builtinId="0"/>
    <cellStyle name="Normal 10" xfId="2"/>
    <cellStyle name="Normal 11" xfId="3"/>
    <cellStyle name="Normal 12" xfId="4"/>
    <cellStyle name="Normal 13" xfId="5"/>
    <cellStyle name="Normal 14" xfId="6"/>
    <cellStyle name="Normal 15" xfId="7"/>
    <cellStyle name="Normal 2" xfId="8"/>
    <cellStyle name="Normal 2 2" xfId="73"/>
    <cellStyle name="Normal 2 2 2 2" xfId="74"/>
    <cellStyle name="Normal 2 2 2 2 2" xfId="75"/>
    <cellStyle name="Normal 2 3" xfId="76"/>
    <cellStyle name="Normal 2 3 2" xfId="77"/>
    <cellStyle name="Normal 3" xfId="9"/>
    <cellStyle name="Normal 4" xfId="10"/>
    <cellStyle name="Normal 5" xfId="11"/>
    <cellStyle name="Normal 6" xfId="12"/>
    <cellStyle name="Normal 7" xfId="13"/>
    <cellStyle name="Normal 8" xfId="14"/>
    <cellStyle name="Normal 9" xfId="15"/>
    <cellStyle name="Note" xfId="78"/>
    <cellStyle name="Note 2" xfId="79"/>
    <cellStyle name="Output" xfId="80"/>
    <cellStyle name="Porcentagem" xfId="16" builtinId="5"/>
    <cellStyle name="Porcentagem 2" xfId="22"/>
    <cellStyle name="Porcentagem 2 2" xfId="81"/>
    <cellStyle name="Separador de milhares 2" xfId="17"/>
    <cellStyle name="Separador de milhares 2 2" xfId="82"/>
    <cellStyle name="Separador de milhares 3" xfId="83"/>
    <cellStyle name="Separador de milhares 3 2" xfId="84"/>
    <cellStyle name="Separador de milhares 3 2 2" xfId="85"/>
    <cellStyle name="Separador de milhares 3 3" xfId="86"/>
    <cellStyle name="Separador de milhares 3 3 2" xfId="20"/>
    <cellStyle name="Title" xfId="87"/>
    <cellStyle name="Vírgula" xfId="18" builtinId="3"/>
    <cellStyle name="Vírgula 2" xfId="23"/>
    <cellStyle name="Vírgula 2 2" xfId="88"/>
    <cellStyle name="Vírgula 3" xfId="21"/>
    <cellStyle name="Vírgula0" xfId="89"/>
    <cellStyle name="Vírgula0 2" xfId="90"/>
    <cellStyle name="Vírgula0 2 2" xfId="91"/>
    <cellStyle name="Warning Text" xfId="92"/>
    <cellStyle name="常规_清单Z" xfId="19"/>
  </cellStyles>
  <dxfs count="0"/>
  <tableStyles count="0" defaultTableStyle="TableStyleMedium9" defaultPivotStyle="PivotStyleLight16"/>
  <colors>
    <mruColors>
      <color rgb="FFFFC000"/>
      <color rgb="FFD9D9D9"/>
      <color rgb="FF000000"/>
      <color rgb="FF00B0F0"/>
      <color rgb="FF8DB4E2"/>
      <color rgb="FF92D050"/>
      <color rgb="FF7030A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276225</xdr:colOff>
          <xdr:row>2</xdr:row>
          <xdr:rowOff>190500</xdr:rowOff>
        </xdr:from>
        <xdr:to>
          <xdr:col>2</xdr:col>
          <xdr:colOff>1628775</xdr:colOff>
          <xdr:row>2</xdr:row>
          <xdr:rowOff>190500</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twoCellAnchor>
    <xdr:from>
      <xdr:col>12</xdr:col>
      <xdr:colOff>1466850</xdr:colOff>
      <xdr:row>3</xdr:row>
      <xdr:rowOff>225137</xdr:rowOff>
    </xdr:from>
    <xdr:to>
      <xdr:col>14</xdr:col>
      <xdr:colOff>924965</xdr:colOff>
      <xdr:row>5</xdr:row>
      <xdr:rowOff>411307</xdr:rowOff>
    </xdr:to>
    <xdr:pic>
      <xdr:nvPicPr>
        <xdr:cNvPr id="5" name="Figura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155150" y="834737"/>
          <a:ext cx="3553865" cy="1214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rgb="FFC00000"/>
  </sheetPr>
  <dimension ref="A2:S294"/>
  <sheetViews>
    <sheetView tabSelected="1" view="pageBreakPreview" zoomScale="50" zoomScaleNormal="55" zoomScaleSheetLayoutView="50" workbookViewId="0">
      <pane xSplit="8" ySplit="14" topLeftCell="I123" activePane="bottomRight" state="frozen"/>
      <selection pane="topRight" activeCell="K1" sqref="K1"/>
      <selection pane="bottomLeft" activeCell="A15" sqref="A15"/>
      <selection pane="bottomRight" activeCell="B140" sqref="B140:H140"/>
    </sheetView>
  </sheetViews>
  <sheetFormatPr defaultRowHeight="20.25"/>
  <cols>
    <col min="1" max="1" width="1.7109375" style="6" customWidth="1"/>
    <col min="2" max="2" width="12.28515625" style="1" bestFit="1" customWidth="1"/>
    <col min="3" max="3" width="100.7109375" style="12" customWidth="1"/>
    <col min="4" max="4" width="13.7109375" style="6" customWidth="1"/>
    <col min="5" max="8" width="25.7109375" style="4" customWidth="1"/>
    <col min="9" max="9" width="1.7109375" style="4" customWidth="1"/>
    <col min="10" max="13" width="25.7109375" style="6" customWidth="1"/>
    <col min="14" max="14" width="35.7109375" style="6" customWidth="1"/>
    <col min="15" max="15" width="15.7109375" style="7" customWidth="1"/>
    <col min="16" max="16" width="1.7109375" style="6" customWidth="1"/>
    <col min="17" max="17" width="29.140625" style="8" customWidth="1"/>
    <col min="18" max="18" width="28.5703125" style="6" customWidth="1"/>
    <col min="19" max="19" width="28.28515625" style="6" customWidth="1"/>
    <col min="20" max="16384" width="9.140625" style="6"/>
  </cols>
  <sheetData>
    <row r="2" spans="2:19" ht="5.25" customHeight="1">
      <c r="C2" s="2"/>
      <c r="D2" s="3"/>
      <c r="J2" s="5"/>
    </row>
    <row r="3" spans="2:19">
      <c r="C3" s="2"/>
      <c r="D3" s="3"/>
      <c r="J3" s="5"/>
    </row>
    <row r="4" spans="2:19" s="9" customFormat="1" ht="39.950000000000003" customHeight="1">
      <c r="B4" s="187" t="s">
        <v>46</v>
      </c>
      <c r="C4" s="187"/>
      <c r="D4" s="187"/>
      <c r="E4" s="187"/>
      <c r="F4" s="187"/>
      <c r="G4" s="187"/>
      <c r="H4" s="187"/>
      <c r="I4" s="187"/>
      <c r="J4" s="187"/>
      <c r="K4" s="187"/>
      <c r="L4" s="187"/>
      <c r="M4" s="187"/>
      <c r="N4" s="187"/>
      <c r="O4" s="187"/>
      <c r="Q4" s="10"/>
      <c r="R4" s="11"/>
    </row>
    <row r="5" spans="2:19" s="9" customFormat="1" ht="39.950000000000003" customHeight="1">
      <c r="B5" s="187" t="s">
        <v>45</v>
      </c>
      <c r="C5" s="187"/>
      <c r="D5" s="187"/>
      <c r="E5" s="187"/>
      <c r="F5" s="187"/>
      <c r="G5" s="187"/>
      <c r="H5" s="187"/>
      <c r="I5" s="187"/>
      <c r="J5" s="187"/>
      <c r="K5" s="187"/>
      <c r="L5" s="187"/>
      <c r="M5" s="187"/>
      <c r="N5" s="187"/>
      <c r="O5" s="187"/>
      <c r="Q5" s="10"/>
      <c r="R5" s="11"/>
    </row>
    <row r="6" spans="2:19" s="9" customFormat="1" ht="39.950000000000003" customHeight="1">
      <c r="B6" s="187" t="s">
        <v>66</v>
      </c>
      <c r="C6" s="187"/>
      <c r="D6" s="187"/>
      <c r="E6" s="187"/>
      <c r="F6" s="187"/>
      <c r="G6" s="187"/>
      <c r="H6" s="187"/>
      <c r="I6" s="187"/>
      <c r="J6" s="187"/>
      <c r="K6" s="187"/>
      <c r="L6" s="187"/>
      <c r="M6" s="187"/>
      <c r="N6" s="187"/>
      <c r="O6" s="187"/>
      <c r="Q6" s="10"/>
      <c r="R6" s="11"/>
    </row>
    <row r="7" spans="2:19" s="9" customFormat="1" ht="39.950000000000003" customHeight="1">
      <c r="B7" s="187" t="s">
        <v>194</v>
      </c>
      <c r="C7" s="187"/>
      <c r="D7" s="187"/>
      <c r="E7" s="187"/>
      <c r="F7" s="187"/>
      <c r="G7" s="187"/>
      <c r="H7" s="187"/>
      <c r="I7" s="187"/>
      <c r="J7" s="187"/>
      <c r="K7" s="187"/>
      <c r="L7" s="187"/>
      <c r="M7" s="187"/>
      <c r="N7" s="187"/>
      <c r="O7" s="187"/>
      <c r="Q7" s="10"/>
      <c r="R7" s="11"/>
    </row>
    <row r="8" spans="2:19" s="9" customFormat="1" ht="39.950000000000003" customHeight="1">
      <c r="B8" s="188" t="s">
        <v>79</v>
      </c>
      <c r="C8" s="188"/>
      <c r="D8" s="188"/>
      <c r="E8" s="188"/>
      <c r="F8" s="188"/>
      <c r="G8" s="188"/>
      <c r="H8" s="188"/>
      <c r="I8" s="188"/>
      <c r="J8" s="188"/>
      <c r="K8" s="188"/>
      <c r="L8" s="188"/>
      <c r="M8" s="188"/>
      <c r="N8" s="188"/>
      <c r="O8" s="188"/>
      <c r="Q8" s="10"/>
      <c r="R8" s="11"/>
    </row>
    <row r="9" spans="2:19" ht="9.75" customHeight="1" thickBot="1">
      <c r="B9" s="6"/>
      <c r="D9" s="3"/>
      <c r="Q9" s="13"/>
    </row>
    <row r="10" spans="2:19" ht="60" customHeight="1" thickBot="1">
      <c r="B10" s="183" t="s">
        <v>10</v>
      </c>
      <c r="C10" s="185" t="s">
        <v>41</v>
      </c>
      <c r="D10" s="189" t="s">
        <v>18</v>
      </c>
      <c r="E10" s="191" t="s">
        <v>17</v>
      </c>
      <c r="F10" s="192"/>
      <c r="G10" s="192"/>
      <c r="H10" s="192"/>
      <c r="I10" s="14"/>
      <c r="J10" s="193" t="s">
        <v>177</v>
      </c>
      <c r="K10" s="193"/>
      <c r="L10" s="193"/>
      <c r="M10" s="193"/>
      <c r="N10" s="193"/>
      <c r="O10" s="194"/>
    </row>
    <row r="11" spans="2:19" ht="60" customHeight="1" thickBot="1">
      <c r="B11" s="184"/>
      <c r="C11" s="186"/>
      <c r="D11" s="190"/>
      <c r="E11" s="15" t="s">
        <v>1</v>
      </c>
      <c r="F11" s="15" t="s">
        <v>52</v>
      </c>
      <c r="G11" s="16" t="s">
        <v>53</v>
      </c>
      <c r="H11" s="16" t="s">
        <v>16</v>
      </c>
      <c r="I11" s="17"/>
      <c r="J11" s="18" t="s">
        <v>50</v>
      </c>
      <c r="K11" s="19" t="s">
        <v>1</v>
      </c>
      <c r="L11" s="20" t="s">
        <v>52</v>
      </c>
      <c r="M11" s="20" t="s">
        <v>53</v>
      </c>
      <c r="N11" s="20" t="s">
        <v>16</v>
      </c>
      <c r="O11" s="21" t="s">
        <v>0</v>
      </c>
    </row>
    <row r="12" spans="2:19" ht="21" thickBot="1">
      <c r="B12" s="22"/>
      <c r="C12" s="23"/>
      <c r="D12" s="24"/>
      <c r="E12" s="25"/>
      <c r="F12" s="25"/>
      <c r="G12" s="25"/>
      <c r="H12" s="25"/>
      <c r="I12" s="26"/>
      <c r="J12" s="24"/>
      <c r="K12" s="24"/>
      <c r="L12" s="24"/>
      <c r="M12" s="24"/>
      <c r="N12" s="24"/>
      <c r="O12" s="27"/>
    </row>
    <row r="13" spans="2:19" s="24" customFormat="1" ht="20.100000000000001" customHeight="1">
      <c r="B13" s="28">
        <v>1</v>
      </c>
      <c r="C13" s="29" t="s">
        <v>42</v>
      </c>
      <c r="D13" s="30"/>
      <c r="E13" s="155"/>
      <c r="F13" s="155"/>
      <c r="G13" s="156"/>
      <c r="H13" s="31"/>
      <c r="I13" s="32"/>
      <c r="J13" s="33"/>
      <c r="K13" s="33"/>
      <c r="L13" s="33"/>
      <c r="M13" s="33"/>
      <c r="N13" s="33">
        <f>SUBTOTAL(9,N15:N15)</f>
        <v>0</v>
      </c>
      <c r="O13" s="34">
        <f>SUBTOTAL(9,O15:O15)</f>
        <v>0</v>
      </c>
      <c r="Q13" s="35"/>
      <c r="R13" s="36"/>
      <c r="S13" s="37"/>
    </row>
    <row r="14" spans="2:19" s="24" customFormat="1" ht="20.100000000000001" customHeight="1">
      <c r="B14" s="38"/>
      <c r="C14" s="39"/>
      <c r="D14" s="40"/>
      <c r="E14" s="157"/>
      <c r="F14" s="157"/>
      <c r="G14" s="158"/>
      <c r="H14" s="41"/>
      <c r="I14" s="32"/>
      <c r="J14" s="42"/>
      <c r="K14" s="42"/>
      <c r="L14" s="42"/>
      <c r="M14" s="42"/>
      <c r="N14" s="42"/>
      <c r="O14" s="43"/>
      <c r="Q14" s="35"/>
      <c r="R14" s="36"/>
      <c r="S14" s="37"/>
    </row>
    <row r="15" spans="2:19" s="50" customFormat="1" ht="60" customHeight="1">
      <c r="B15" s="44" t="s">
        <v>80</v>
      </c>
      <c r="C15" s="45" t="s">
        <v>188</v>
      </c>
      <c r="D15" s="46" t="s">
        <v>49</v>
      </c>
      <c r="E15" s="159"/>
      <c r="F15" s="159"/>
      <c r="G15" s="159"/>
      <c r="H15" s="48">
        <f>ROUND(+E15+F15+G15,2)</f>
        <v>0</v>
      </c>
      <c r="I15" s="49"/>
      <c r="J15" s="47">
        <v>5</v>
      </c>
      <c r="K15" s="47">
        <f t="shared" ref="K15:N15" si="0">ROUND($J15*E15,2)</f>
        <v>0</v>
      </c>
      <c r="L15" s="47">
        <f t="shared" si="0"/>
        <v>0</v>
      </c>
      <c r="M15" s="47">
        <f t="shared" si="0"/>
        <v>0</v>
      </c>
      <c r="N15" s="47">
        <f t="shared" si="0"/>
        <v>0</v>
      </c>
      <c r="O15" s="51" t="str">
        <f>IFERROR(+$N15/$J$138,"")</f>
        <v/>
      </c>
      <c r="Q15" s="13"/>
      <c r="R15" s="36"/>
      <c r="S15" s="37"/>
    </row>
    <row r="16" spans="2:19" s="24" customFormat="1" ht="20.100000000000001" customHeight="1">
      <c r="B16" s="52">
        <v>2</v>
      </c>
      <c r="C16" s="53" t="s">
        <v>19</v>
      </c>
      <c r="D16" s="54"/>
      <c r="E16" s="160"/>
      <c r="F16" s="160"/>
      <c r="G16" s="161"/>
      <c r="H16" s="55"/>
      <c r="I16" s="32"/>
      <c r="J16" s="56"/>
      <c r="K16" s="56"/>
      <c r="L16" s="56"/>
      <c r="M16" s="56"/>
      <c r="N16" s="56">
        <f>SUBTOTAL(9,N18:N30)</f>
        <v>0</v>
      </c>
      <c r="O16" s="57">
        <f>SUBTOTAL(9,O18:O30)</f>
        <v>0</v>
      </c>
      <c r="Q16" s="35"/>
      <c r="R16" s="36"/>
      <c r="S16" s="37"/>
    </row>
    <row r="17" spans="2:19" s="24" customFormat="1" ht="20.100000000000001" customHeight="1">
      <c r="B17" s="38"/>
      <c r="C17" s="39"/>
      <c r="D17" s="40"/>
      <c r="E17" s="157"/>
      <c r="F17" s="157"/>
      <c r="G17" s="158"/>
      <c r="H17" s="58"/>
      <c r="I17" s="32"/>
      <c r="J17" s="59"/>
      <c r="K17" s="59"/>
      <c r="L17" s="59"/>
      <c r="M17" s="59"/>
      <c r="N17" s="59"/>
      <c r="O17" s="43"/>
      <c r="Q17" s="35"/>
      <c r="R17" s="36"/>
      <c r="S17" s="37"/>
    </row>
    <row r="18" spans="2:19" s="24" customFormat="1" ht="20.100000000000001" customHeight="1">
      <c r="B18" s="60" t="s">
        <v>23</v>
      </c>
      <c r="C18" s="61" t="s">
        <v>11</v>
      </c>
      <c r="D18" s="62"/>
      <c r="E18" s="162"/>
      <c r="F18" s="162"/>
      <c r="G18" s="163"/>
      <c r="H18" s="63"/>
      <c r="I18" s="32"/>
      <c r="J18" s="64"/>
      <c r="K18" s="64"/>
      <c r="L18" s="64"/>
      <c r="M18" s="64"/>
      <c r="N18" s="65">
        <f>SUBTOTAL(9,N20:N26)</f>
        <v>0</v>
      </c>
      <c r="O18" s="66">
        <f>SUBTOTAL(9,O20:O26)</f>
        <v>0</v>
      </c>
      <c r="Q18" s="35"/>
      <c r="R18" s="36"/>
      <c r="S18" s="37"/>
    </row>
    <row r="19" spans="2:19" s="24" customFormat="1" ht="20.100000000000001" customHeight="1">
      <c r="B19" s="67"/>
      <c r="C19" s="68"/>
      <c r="D19" s="69"/>
      <c r="E19" s="164"/>
      <c r="F19" s="164"/>
      <c r="G19" s="165"/>
      <c r="H19" s="70"/>
      <c r="I19" s="32"/>
      <c r="J19" s="71"/>
      <c r="K19" s="71"/>
      <c r="L19" s="71"/>
      <c r="M19" s="71"/>
      <c r="N19" s="72"/>
      <c r="O19" s="73"/>
      <c r="Q19" s="35"/>
      <c r="R19" s="36"/>
      <c r="S19" s="37"/>
    </row>
    <row r="20" spans="2:19" ht="39.950000000000003" customHeight="1">
      <c r="B20" s="74" t="s">
        <v>25</v>
      </c>
      <c r="C20" s="75" t="s">
        <v>56</v>
      </c>
      <c r="D20" s="76"/>
      <c r="E20" s="166"/>
      <c r="F20" s="166"/>
      <c r="G20" s="167"/>
      <c r="H20" s="77"/>
      <c r="I20" s="32"/>
      <c r="J20" s="78"/>
      <c r="K20" s="78"/>
      <c r="L20" s="78"/>
      <c r="M20" s="78"/>
      <c r="N20" s="78">
        <f>SUBTOTAL(9,N21:N24)</f>
        <v>0</v>
      </c>
      <c r="O20" s="79">
        <f>SUBTOTAL(9,O21:O24)</f>
        <v>0</v>
      </c>
      <c r="R20" s="36"/>
      <c r="S20" s="37"/>
    </row>
    <row r="21" spans="2:19" s="50" customFormat="1" ht="80.099999999999994" customHeight="1">
      <c r="B21" s="44" t="s">
        <v>81</v>
      </c>
      <c r="C21" s="45" t="s">
        <v>179</v>
      </c>
      <c r="D21" s="46" t="s">
        <v>61</v>
      </c>
      <c r="E21" s="159"/>
      <c r="F21" s="159"/>
      <c r="G21" s="159"/>
      <c r="H21" s="48">
        <f t="shared" ref="H21:H35" si="1">ROUND(+E21+F21+G21,2)</f>
        <v>0</v>
      </c>
      <c r="I21" s="49"/>
      <c r="J21" s="47">
        <v>12</v>
      </c>
      <c r="K21" s="47">
        <f t="shared" ref="K21:N24" si="2">ROUND($J21*E21,2)</f>
        <v>0</v>
      </c>
      <c r="L21" s="47">
        <f t="shared" si="2"/>
        <v>0</v>
      </c>
      <c r="M21" s="47">
        <f t="shared" si="2"/>
        <v>0</v>
      </c>
      <c r="N21" s="47">
        <f t="shared" si="2"/>
        <v>0</v>
      </c>
      <c r="O21" s="51" t="str">
        <f t="shared" ref="O21:O24" si="3">IFERROR(+$N21/$J$138,"")</f>
        <v/>
      </c>
      <c r="Q21" s="13"/>
      <c r="R21" s="36"/>
      <c r="S21" s="37"/>
    </row>
    <row r="22" spans="2:19" s="50" customFormat="1" ht="80.099999999999994" customHeight="1">
      <c r="B22" s="44" t="s">
        <v>82</v>
      </c>
      <c r="C22" s="45" t="s">
        <v>180</v>
      </c>
      <c r="D22" s="46" t="s">
        <v>61</v>
      </c>
      <c r="E22" s="159"/>
      <c r="F22" s="159"/>
      <c r="G22" s="159"/>
      <c r="H22" s="48">
        <f t="shared" ref="H22:H23" si="4">ROUND(+E22+F22+G22,2)</f>
        <v>0</v>
      </c>
      <c r="I22" s="49"/>
      <c r="J22" s="47">
        <v>12</v>
      </c>
      <c r="K22" s="47">
        <f t="shared" ref="K22:K23" si="5">ROUND($J22*E22,2)</f>
        <v>0</v>
      </c>
      <c r="L22" s="47">
        <f t="shared" ref="L22:L23" si="6">ROUND($J22*F22,2)</f>
        <v>0</v>
      </c>
      <c r="M22" s="47">
        <f t="shared" ref="M22:M23" si="7">ROUND($J22*G22,2)</f>
        <v>0</v>
      </c>
      <c r="N22" s="47">
        <f t="shared" ref="N22:N23" si="8">ROUND($J22*H22,2)</f>
        <v>0</v>
      </c>
      <c r="O22" s="51" t="str">
        <f t="shared" si="3"/>
        <v/>
      </c>
      <c r="Q22" s="13"/>
      <c r="R22" s="36"/>
      <c r="S22" s="37"/>
    </row>
    <row r="23" spans="2:19" s="50" customFormat="1" ht="39.950000000000003" customHeight="1">
      <c r="B23" s="44" t="s">
        <v>178</v>
      </c>
      <c r="C23" s="45" t="s">
        <v>185</v>
      </c>
      <c r="D23" s="46" t="s">
        <v>6</v>
      </c>
      <c r="E23" s="159"/>
      <c r="F23" s="159"/>
      <c r="G23" s="159"/>
      <c r="H23" s="48">
        <f t="shared" si="4"/>
        <v>0</v>
      </c>
      <c r="I23" s="49"/>
      <c r="J23" s="47">
        <v>1</v>
      </c>
      <c r="K23" s="47">
        <f t="shared" si="5"/>
        <v>0</v>
      </c>
      <c r="L23" s="47">
        <f t="shared" si="6"/>
        <v>0</v>
      </c>
      <c r="M23" s="47">
        <f t="shared" si="7"/>
        <v>0</v>
      </c>
      <c r="N23" s="47">
        <f t="shared" si="8"/>
        <v>0</v>
      </c>
      <c r="O23" s="51" t="str">
        <f t="shared" si="3"/>
        <v/>
      </c>
      <c r="Q23" s="13"/>
      <c r="R23" s="36"/>
      <c r="S23" s="37"/>
    </row>
    <row r="24" spans="2:19" s="50" customFormat="1" ht="39.950000000000003" customHeight="1">
      <c r="B24" s="44" t="s">
        <v>184</v>
      </c>
      <c r="C24" s="45" t="s">
        <v>186</v>
      </c>
      <c r="D24" s="46" t="s">
        <v>6</v>
      </c>
      <c r="E24" s="159"/>
      <c r="F24" s="159"/>
      <c r="G24" s="159"/>
      <c r="H24" s="48">
        <f t="shared" si="1"/>
        <v>0</v>
      </c>
      <c r="I24" s="49"/>
      <c r="J24" s="47">
        <v>1</v>
      </c>
      <c r="K24" s="47">
        <f t="shared" si="2"/>
        <v>0</v>
      </c>
      <c r="L24" s="47">
        <f t="shared" si="2"/>
        <v>0</v>
      </c>
      <c r="M24" s="47">
        <f t="shared" si="2"/>
        <v>0</v>
      </c>
      <c r="N24" s="47">
        <f t="shared" si="2"/>
        <v>0</v>
      </c>
      <c r="O24" s="51" t="str">
        <f t="shared" si="3"/>
        <v/>
      </c>
      <c r="Q24" s="13"/>
      <c r="R24" s="36"/>
      <c r="S24" s="37"/>
    </row>
    <row r="25" spans="2:19" ht="39.950000000000003" customHeight="1">
      <c r="B25" s="74" t="s">
        <v>29</v>
      </c>
      <c r="C25" s="75" t="s">
        <v>57</v>
      </c>
      <c r="D25" s="76"/>
      <c r="E25" s="166"/>
      <c r="F25" s="166"/>
      <c r="G25" s="167"/>
      <c r="H25" s="77"/>
      <c r="I25" s="32"/>
      <c r="J25" s="78"/>
      <c r="K25" s="78"/>
      <c r="L25" s="78"/>
      <c r="M25" s="78"/>
      <c r="N25" s="78">
        <f>SUBTOTAL(9,N26:N26)</f>
        <v>0</v>
      </c>
      <c r="O25" s="79">
        <f>SUBTOTAL(9,O26:O26)</f>
        <v>0</v>
      </c>
      <c r="R25" s="36"/>
      <c r="S25" s="37"/>
    </row>
    <row r="26" spans="2:19" s="50" customFormat="1" ht="60" customHeight="1">
      <c r="B26" s="44" t="s">
        <v>58</v>
      </c>
      <c r="C26" s="81" t="s">
        <v>48</v>
      </c>
      <c r="D26" s="46" t="s">
        <v>3</v>
      </c>
      <c r="E26" s="159"/>
      <c r="F26" s="159"/>
      <c r="G26" s="168"/>
      <c r="H26" s="48">
        <f>ROUND(+E26+F26+G26,2)</f>
        <v>0</v>
      </c>
      <c r="I26" s="80"/>
      <c r="J26" s="47">
        <v>3.6</v>
      </c>
      <c r="K26" s="47">
        <f t="shared" ref="K26" si="9">ROUND($J26*E26,2)</f>
        <v>0</v>
      </c>
      <c r="L26" s="47">
        <f t="shared" ref="L26" si="10">ROUND($J26*F26,2)</f>
        <v>0</v>
      </c>
      <c r="M26" s="47">
        <f t="shared" ref="M26" si="11">ROUND($J26*G26,2)</f>
        <v>0</v>
      </c>
      <c r="N26" s="47">
        <f t="shared" ref="N26" si="12">ROUND($J26*H26,2)</f>
        <v>0</v>
      </c>
      <c r="O26" s="51" t="str">
        <f>IFERROR(+$N26/$J$138,"")</f>
        <v/>
      </c>
      <c r="Q26" s="13"/>
      <c r="R26" s="36"/>
      <c r="S26" s="37"/>
    </row>
    <row r="27" spans="2:19" s="24" customFormat="1" ht="20.100000000000001" customHeight="1">
      <c r="B27" s="60" t="s">
        <v>24</v>
      </c>
      <c r="C27" s="61" t="s">
        <v>12</v>
      </c>
      <c r="D27" s="82"/>
      <c r="E27" s="162"/>
      <c r="F27" s="162"/>
      <c r="G27" s="163"/>
      <c r="H27" s="63"/>
      <c r="I27" s="32"/>
      <c r="J27" s="64"/>
      <c r="K27" s="64"/>
      <c r="L27" s="64"/>
      <c r="M27" s="64"/>
      <c r="N27" s="64">
        <f>SUBTOTAL(9,N29:N30)</f>
        <v>0</v>
      </c>
      <c r="O27" s="66">
        <f>SUBTOTAL(9,O29:O30)</f>
        <v>0</v>
      </c>
      <c r="Q27" s="35"/>
      <c r="R27" s="36"/>
      <c r="S27" s="37"/>
    </row>
    <row r="28" spans="2:19" s="24" customFormat="1" ht="20.100000000000001" customHeight="1">
      <c r="B28" s="67"/>
      <c r="C28" s="68"/>
      <c r="D28" s="83"/>
      <c r="E28" s="164"/>
      <c r="F28" s="164"/>
      <c r="G28" s="165"/>
      <c r="H28" s="70"/>
      <c r="I28" s="32"/>
      <c r="J28" s="71"/>
      <c r="K28" s="71"/>
      <c r="L28" s="71"/>
      <c r="M28" s="71"/>
      <c r="N28" s="71"/>
      <c r="O28" s="73"/>
      <c r="Q28" s="35"/>
      <c r="R28" s="36"/>
      <c r="S28" s="37"/>
    </row>
    <row r="29" spans="2:19" s="50" customFormat="1" ht="60" customHeight="1">
      <c r="B29" s="44" t="s">
        <v>30</v>
      </c>
      <c r="C29" s="45" t="s">
        <v>64</v>
      </c>
      <c r="D29" s="84" t="s">
        <v>2</v>
      </c>
      <c r="E29" s="159"/>
      <c r="F29" s="159"/>
      <c r="G29" s="159"/>
      <c r="H29" s="48">
        <f t="shared" ref="H29:H30" si="13">ROUND(+E29+F29+G29,2)</f>
        <v>0</v>
      </c>
      <c r="I29" s="49"/>
      <c r="J29" s="47">
        <v>3.8</v>
      </c>
      <c r="K29" s="47">
        <f t="shared" ref="K29:K30" si="14">ROUND($J29*E29,2)</f>
        <v>0</v>
      </c>
      <c r="L29" s="47">
        <f t="shared" ref="L29:L30" si="15">ROUND($J29*F29,2)</f>
        <v>0</v>
      </c>
      <c r="M29" s="47">
        <f t="shared" ref="M29:M30" si="16">ROUND($J29*G29,2)</f>
        <v>0</v>
      </c>
      <c r="N29" s="47">
        <f t="shared" ref="N29:N30" si="17">ROUND($J29*H29,2)</f>
        <v>0</v>
      </c>
      <c r="O29" s="51" t="str">
        <f t="shared" ref="O29:O30" si="18">IFERROR(+$N29/$J$138,"")</f>
        <v/>
      </c>
      <c r="Q29" s="13"/>
      <c r="R29" s="36"/>
      <c r="S29" s="37"/>
    </row>
    <row r="30" spans="2:19" s="50" customFormat="1" ht="39.950000000000003" customHeight="1">
      <c r="B30" s="44" t="s">
        <v>31</v>
      </c>
      <c r="C30" s="45" t="s">
        <v>67</v>
      </c>
      <c r="D30" s="84" t="s">
        <v>3</v>
      </c>
      <c r="E30" s="159"/>
      <c r="F30" s="159"/>
      <c r="G30" s="159"/>
      <c r="H30" s="48">
        <f t="shared" si="13"/>
        <v>0</v>
      </c>
      <c r="I30" s="49"/>
      <c r="J30" s="47">
        <v>30</v>
      </c>
      <c r="K30" s="47">
        <f t="shared" si="14"/>
        <v>0</v>
      </c>
      <c r="L30" s="47">
        <f t="shared" si="15"/>
        <v>0</v>
      </c>
      <c r="M30" s="47">
        <f t="shared" si="16"/>
        <v>0</v>
      </c>
      <c r="N30" s="47">
        <f t="shared" si="17"/>
        <v>0</v>
      </c>
      <c r="O30" s="51" t="str">
        <f t="shared" si="18"/>
        <v/>
      </c>
      <c r="Q30" s="13"/>
      <c r="R30" s="36"/>
      <c r="S30" s="37"/>
    </row>
    <row r="31" spans="2:19" s="24" customFormat="1" ht="20.100000000000001" customHeight="1">
      <c r="B31" s="52">
        <v>3</v>
      </c>
      <c r="C31" s="53" t="s">
        <v>14</v>
      </c>
      <c r="D31" s="54"/>
      <c r="E31" s="160"/>
      <c r="F31" s="160"/>
      <c r="G31" s="161"/>
      <c r="H31" s="55"/>
      <c r="I31" s="32"/>
      <c r="J31" s="56"/>
      <c r="K31" s="56"/>
      <c r="L31" s="56"/>
      <c r="M31" s="56"/>
      <c r="N31" s="56">
        <f>SUBTOTAL(9,N33:N35)</f>
        <v>0</v>
      </c>
      <c r="O31" s="57">
        <f>SUBTOTAL(9,O33:O35)</f>
        <v>0</v>
      </c>
      <c r="Q31" s="35"/>
      <c r="R31" s="36"/>
      <c r="S31" s="37"/>
    </row>
    <row r="32" spans="2:19" s="24" customFormat="1" ht="20.100000000000001" customHeight="1">
      <c r="B32" s="38"/>
      <c r="C32" s="39"/>
      <c r="D32" s="40"/>
      <c r="E32" s="157"/>
      <c r="F32" s="157"/>
      <c r="G32" s="158"/>
      <c r="H32" s="58"/>
      <c r="I32" s="32"/>
      <c r="J32" s="59"/>
      <c r="K32" s="59"/>
      <c r="L32" s="59"/>
      <c r="M32" s="59"/>
      <c r="N32" s="59"/>
      <c r="O32" s="43"/>
      <c r="Q32" s="35"/>
      <c r="R32" s="36"/>
      <c r="S32" s="37"/>
    </row>
    <row r="33" spans="2:19" s="50" customFormat="1" ht="60" customHeight="1">
      <c r="B33" s="44" t="s">
        <v>26</v>
      </c>
      <c r="C33" s="85" t="s">
        <v>47</v>
      </c>
      <c r="D33" s="86" t="s">
        <v>2</v>
      </c>
      <c r="E33" s="159"/>
      <c r="F33" s="159"/>
      <c r="G33" s="159"/>
      <c r="H33" s="48">
        <f t="shared" si="1"/>
        <v>0</v>
      </c>
      <c r="I33" s="49"/>
      <c r="J33" s="47">
        <v>10.199999999999999</v>
      </c>
      <c r="K33" s="47">
        <f t="shared" ref="K33:N35" si="19">ROUND($J33*E33,2)</f>
        <v>0</v>
      </c>
      <c r="L33" s="47">
        <f t="shared" si="19"/>
        <v>0</v>
      </c>
      <c r="M33" s="47">
        <f t="shared" si="19"/>
        <v>0</v>
      </c>
      <c r="N33" s="47">
        <f t="shared" si="19"/>
        <v>0</v>
      </c>
      <c r="O33" s="51" t="str">
        <f t="shared" ref="O33:O35" si="20">IFERROR(+$N33/$J$138,"")</f>
        <v/>
      </c>
      <c r="Q33" s="13"/>
      <c r="R33" s="36"/>
      <c r="S33" s="37"/>
    </row>
    <row r="34" spans="2:19" s="50" customFormat="1" ht="80.099999999999994" customHeight="1">
      <c r="B34" s="44" t="s">
        <v>27</v>
      </c>
      <c r="C34" s="45" t="s">
        <v>60</v>
      </c>
      <c r="D34" s="46" t="s">
        <v>22</v>
      </c>
      <c r="E34" s="159"/>
      <c r="F34" s="159"/>
      <c r="G34" s="159"/>
      <c r="H34" s="48">
        <f t="shared" si="1"/>
        <v>0</v>
      </c>
      <c r="I34" s="49"/>
      <c r="J34" s="47">
        <v>153</v>
      </c>
      <c r="K34" s="47">
        <f t="shared" si="19"/>
        <v>0</v>
      </c>
      <c r="L34" s="47">
        <f t="shared" si="19"/>
        <v>0</v>
      </c>
      <c r="M34" s="47">
        <f t="shared" si="19"/>
        <v>0</v>
      </c>
      <c r="N34" s="47">
        <f t="shared" si="19"/>
        <v>0</v>
      </c>
      <c r="O34" s="51" t="str">
        <f t="shared" si="20"/>
        <v/>
      </c>
      <c r="Q34" s="13"/>
      <c r="R34" s="36"/>
      <c r="S34" s="37"/>
    </row>
    <row r="35" spans="2:19" s="50" customFormat="1" ht="60" customHeight="1">
      <c r="B35" s="44" t="s">
        <v>28</v>
      </c>
      <c r="C35" s="85" t="s">
        <v>59</v>
      </c>
      <c r="D35" s="86" t="s">
        <v>15</v>
      </c>
      <c r="E35" s="159"/>
      <c r="F35" s="159"/>
      <c r="G35" s="159"/>
      <c r="H35" s="48">
        <f t="shared" si="1"/>
        <v>0</v>
      </c>
      <c r="I35" s="49"/>
      <c r="J35" s="47">
        <v>17</v>
      </c>
      <c r="K35" s="47">
        <f t="shared" si="19"/>
        <v>0</v>
      </c>
      <c r="L35" s="47">
        <f t="shared" si="19"/>
        <v>0</v>
      </c>
      <c r="M35" s="47">
        <f t="shared" si="19"/>
        <v>0</v>
      </c>
      <c r="N35" s="47">
        <f t="shared" si="19"/>
        <v>0</v>
      </c>
      <c r="O35" s="51" t="str">
        <f t="shared" si="20"/>
        <v/>
      </c>
      <c r="Q35" s="13"/>
      <c r="R35" s="36"/>
      <c r="S35" s="37"/>
    </row>
    <row r="36" spans="2:19" s="24" customFormat="1" ht="20.100000000000001" customHeight="1">
      <c r="B36" s="52">
        <v>4</v>
      </c>
      <c r="C36" s="53" t="s">
        <v>54</v>
      </c>
      <c r="D36" s="54"/>
      <c r="E36" s="160"/>
      <c r="F36" s="160"/>
      <c r="G36" s="161"/>
      <c r="H36" s="55"/>
      <c r="I36" s="32"/>
      <c r="J36" s="56"/>
      <c r="K36" s="56"/>
      <c r="L36" s="56"/>
      <c r="M36" s="56"/>
      <c r="N36" s="56"/>
      <c r="O36" s="57"/>
      <c r="Q36" s="35"/>
      <c r="R36" s="36"/>
      <c r="S36" s="37"/>
    </row>
    <row r="37" spans="2:19" s="24" customFormat="1" ht="20.100000000000001" customHeight="1">
      <c r="B37" s="38"/>
      <c r="C37" s="39"/>
      <c r="D37" s="40"/>
      <c r="E37" s="157"/>
      <c r="F37" s="157"/>
      <c r="G37" s="158"/>
      <c r="H37" s="58"/>
      <c r="I37" s="32"/>
      <c r="J37" s="59"/>
      <c r="K37" s="59"/>
      <c r="L37" s="59"/>
      <c r="M37" s="59"/>
      <c r="N37" s="59"/>
      <c r="O37" s="43"/>
      <c r="Q37" s="35"/>
      <c r="R37" s="36"/>
      <c r="S37" s="37"/>
    </row>
    <row r="38" spans="2:19" s="24" customFormat="1" ht="20.100000000000001" customHeight="1">
      <c r="B38" s="52">
        <v>5</v>
      </c>
      <c r="C38" s="53" t="s">
        <v>68</v>
      </c>
      <c r="D38" s="54"/>
      <c r="E38" s="160"/>
      <c r="F38" s="160"/>
      <c r="G38" s="161"/>
      <c r="H38" s="55"/>
      <c r="I38" s="32"/>
      <c r="J38" s="56"/>
      <c r="K38" s="56"/>
      <c r="L38" s="56"/>
      <c r="M38" s="56"/>
      <c r="N38" s="56"/>
      <c r="O38" s="57"/>
      <c r="Q38" s="35"/>
      <c r="R38" s="36"/>
      <c r="S38" s="37"/>
    </row>
    <row r="39" spans="2:19" s="24" customFormat="1" ht="20.100000000000001" customHeight="1">
      <c r="B39" s="38"/>
      <c r="C39" s="39"/>
      <c r="D39" s="40"/>
      <c r="E39" s="157"/>
      <c r="F39" s="157"/>
      <c r="G39" s="158"/>
      <c r="H39" s="58"/>
      <c r="I39" s="32"/>
      <c r="J39" s="59"/>
      <c r="K39" s="59"/>
      <c r="L39" s="59"/>
      <c r="M39" s="59"/>
      <c r="N39" s="59"/>
      <c r="O39" s="43"/>
      <c r="Q39" s="35"/>
      <c r="R39" s="36"/>
      <c r="S39" s="37"/>
    </row>
    <row r="40" spans="2:19" s="24" customFormat="1" ht="20.100000000000001" customHeight="1">
      <c r="B40" s="52">
        <v>6</v>
      </c>
      <c r="C40" s="53" t="s">
        <v>55</v>
      </c>
      <c r="D40" s="54"/>
      <c r="E40" s="160"/>
      <c r="F40" s="160"/>
      <c r="G40" s="161"/>
      <c r="H40" s="55"/>
      <c r="I40" s="32"/>
      <c r="J40" s="56"/>
      <c r="K40" s="56"/>
      <c r="L40" s="56"/>
      <c r="M40" s="56"/>
      <c r="N40" s="56"/>
      <c r="O40" s="57"/>
      <c r="Q40" s="35"/>
      <c r="R40" s="36"/>
      <c r="S40" s="37"/>
    </row>
    <row r="41" spans="2:19" s="24" customFormat="1" ht="20.100000000000001" customHeight="1">
      <c r="B41" s="38"/>
      <c r="C41" s="39"/>
      <c r="D41" s="40"/>
      <c r="E41" s="157"/>
      <c r="F41" s="157"/>
      <c r="G41" s="158"/>
      <c r="H41" s="58"/>
      <c r="I41" s="32"/>
      <c r="J41" s="59"/>
      <c r="K41" s="59"/>
      <c r="L41" s="59"/>
      <c r="M41" s="59"/>
      <c r="N41" s="59"/>
      <c r="O41" s="43"/>
      <c r="Q41" s="35"/>
      <c r="R41" s="36"/>
      <c r="S41" s="37"/>
    </row>
    <row r="42" spans="2:19" s="24" customFormat="1" ht="20.100000000000001" customHeight="1">
      <c r="B42" s="52">
        <v>7</v>
      </c>
      <c r="C42" s="53" t="s">
        <v>20</v>
      </c>
      <c r="D42" s="54"/>
      <c r="E42" s="160"/>
      <c r="F42" s="160"/>
      <c r="G42" s="161"/>
      <c r="H42" s="55"/>
      <c r="I42" s="32"/>
      <c r="J42" s="56"/>
      <c r="K42" s="56"/>
      <c r="L42" s="56"/>
      <c r="M42" s="56"/>
      <c r="N42" s="56"/>
      <c r="O42" s="57"/>
      <c r="Q42" s="35"/>
      <c r="R42" s="36"/>
      <c r="S42" s="37"/>
    </row>
    <row r="43" spans="2:19" s="24" customFormat="1" ht="20.100000000000001" customHeight="1">
      <c r="B43" s="38"/>
      <c r="C43" s="39"/>
      <c r="D43" s="40"/>
      <c r="E43" s="157"/>
      <c r="F43" s="157"/>
      <c r="G43" s="158"/>
      <c r="H43" s="58"/>
      <c r="I43" s="32"/>
      <c r="J43" s="59"/>
      <c r="K43" s="59"/>
      <c r="L43" s="59"/>
      <c r="M43" s="59"/>
      <c r="N43" s="59"/>
      <c r="O43" s="43"/>
      <c r="Q43" s="35"/>
      <c r="R43" s="36"/>
      <c r="S43" s="37"/>
    </row>
    <row r="44" spans="2:19" s="24" customFormat="1" ht="20.100000000000001" customHeight="1">
      <c r="B44" s="52">
        <v>8</v>
      </c>
      <c r="C44" s="53" t="s">
        <v>5</v>
      </c>
      <c r="D44" s="54"/>
      <c r="E44" s="160"/>
      <c r="F44" s="160"/>
      <c r="G44" s="161"/>
      <c r="H44" s="55"/>
      <c r="I44" s="32"/>
      <c r="J44" s="56"/>
      <c r="K44" s="56"/>
      <c r="L44" s="56"/>
      <c r="M44" s="56"/>
      <c r="N44" s="56"/>
      <c r="O44" s="57"/>
      <c r="Q44" s="35"/>
      <c r="R44" s="36"/>
      <c r="S44" s="37"/>
    </row>
    <row r="45" spans="2:19" s="24" customFormat="1" ht="20.100000000000001" customHeight="1">
      <c r="B45" s="38"/>
      <c r="C45" s="39"/>
      <c r="D45" s="40"/>
      <c r="E45" s="157"/>
      <c r="F45" s="157"/>
      <c r="G45" s="158"/>
      <c r="H45" s="58"/>
      <c r="I45" s="32"/>
      <c r="J45" s="59"/>
      <c r="K45" s="59"/>
      <c r="L45" s="59"/>
      <c r="M45" s="59"/>
      <c r="N45" s="59"/>
      <c r="O45" s="43"/>
      <c r="Q45" s="35"/>
      <c r="R45" s="36"/>
      <c r="S45" s="37"/>
    </row>
    <row r="46" spans="2:19" s="24" customFormat="1" ht="20.100000000000001" customHeight="1">
      <c r="B46" s="52">
        <v>10</v>
      </c>
      <c r="C46" s="53" t="s">
        <v>9</v>
      </c>
      <c r="D46" s="54"/>
      <c r="E46" s="160"/>
      <c r="F46" s="160"/>
      <c r="G46" s="160"/>
      <c r="H46" s="55"/>
      <c r="I46" s="98"/>
      <c r="J46" s="99"/>
      <c r="K46" s="99"/>
      <c r="L46" s="99"/>
      <c r="M46" s="99"/>
      <c r="N46" s="56">
        <f>SUBTOTAL(9,N48:N90)</f>
        <v>0</v>
      </c>
      <c r="O46" s="57">
        <f>SUBTOTAL(9,O48:O90)</f>
        <v>0</v>
      </c>
      <c r="Q46" s="35"/>
      <c r="R46" s="36"/>
      <c r="S46" s="37"/>
    </row>
    <row r="47" spans="2:19" s="24" customFormat="1" ht="20.100000000000001" customHeight="1">
      <c r="B47" s="38"/>
      <c r="C47" s="39"/>
      <c r="D47" s="40"/>
      <c r="E47" s="157"/>
      <c r="F47" s="157"/>
      <c r="G47" s="157"/>
      <c r="H47" s="58"/>
      <c r="I47" s="98"/>
      <c r="J47" s="100"/>
      <c r="K47" s="100"/>
      <c r="L47" s="100"/>
      <c r="M47" s="100"/>
      <c r="N47" s="59"/>
      <c r="O47" s="43"/>
      <c r="Q47" s="35"/>
      <c r="R47" s="36"/>
      <c r="S47" s="37"/>
    </row>
    <row r="48" spans="2:19" s="24" customFormat="1" ht="20.100000000000001" customHeight="1">
      <c r="B48" s="60" t="s">
        <v>32</v>
      </c>
      <c r="C48" s="61" t="s">
        <v>88</v>
      </c>
      <c r="D48" s="62"/>
      <c r="E48" s="162"/>
      <c r="F48" s="162"/>
      <c r="G48" s="162"/>
      <c r="H48" s="63"/>
      <c r="I48" s="98"/>
      <c r="J48" s="101"/>
      <c r="K48" s="101"/>
      <c r="L48" s="101"/>
      <c r="M48" s="101"/>
      <c r="N48" s="89">
        <f>SUBTOTAL(9,N50:N56)</f>
        <v>0</v>
      </c>
      <c r="O48" s="66">
        <f>SUBTOTAL(9,O50:O56)</f>
        <v>0</v>
      </c>
      <c r="Q48" s="35"/>
      <c r="R48" s="36"/>
      <c r="S48" s="37"/>
    </row>
    <row r="49" spans="1:19" s="24" customFormat="1" ht="20.100000000000001" customHeight="1">
      <c r="B49" s="67"/>
      <c r="C49" s="68"/>
      <c r="D49" s="69"/>
      <c r="E49" s="164"/>
      <c r="F49" s="164"/>
      <c r="G49" s="164"/>
      <c r="H49" s="70"/>
      <c r="I49" s="98"/>
      <c r="J49" s="102"/>
      <c r="K49" s="102"/>
      <c r="L49" s="102"/>
      <c r="M49" s="102"/>
      <c r="N49" s="93"/>
      <c r="O49" s="73"/>
      <c r="Q49" s="35"/>
      <c r="R49" s="36"/>
      <c r="S49" s="37"/>
    </row>
    <row r="50" spans="1:19" s="50" customFormat="1" ht="80.099999999999994" customHeight="1">
      <c r="A50" s="103"/>
      <c r="B50" s="104" t="s">
        <v>33</v>
      </c>
      <c r="C50" s="95" t="s">
        <v>90</v>
      </c>
      <c r="D50" s="96" t="s">
        <v>4</v>
      </c>
      <c r="E50" s="159"/>
      <c r="F50" s="159"/>
      <c r="G50" s="159"/>
      <c r="H50" s="48">
        <f t="shared" ref="H50:H54" si="21">ROUND(+E50+F50+G50,2)</f>
        <v>0</v>
      </c>
      <c r="I50" s="49"/>
      <c r="J50" s="47">
        <v>60</v>
      </c>
      <c r="K50" s="47">
        <f t="shared" ref="K50:K56" si="22">ROUND($J50*E50,2)</f>
        <v>0</v>
      </c>
      <c r="L50" s="47">
        <f t="shared" ref="L50:L56" si="23">ROUND($J50*F50,2)</f>
        <v>0</v>
      </c>
      <c r="M50" s="47">
        <f t="shared" ref="M50:M56" si="24">ROUND($J50*G50,2)</f>
        <v>0</v>
      </c>
      <c r="N50" s="47">
        <f t="shared" ref="N50:N56" si="25">ROUND($J50*H50,2)</f>
        <v>0</v>
      </c>
      <c r="O50" s="51" t="str">
        <f t="shared" ref="O50:O56" si="26">IFERROR(+$N50/$J$138,"")</f>
        <v/>
      </c>
      <c r="Q50" s="13"/>
      <c r="R50" s="36"/>
      <c r="S50" s="37"/>
    </row>
    <row r="51" spans="1:19" s="50" customFormat="1" ht="80.099999999999994" customHeight="1">
      <c r="A51" s="103"/>
      <c r="B51" s="104" t="s">
        <v>34</v>
      </c>
      <c r="C51" s="95" t="s">
        <v>91</v>
      </c>
      <c r="D51" s="96" t="s">
        <v>4</v>
      </c>
      <c r="E51" s="159"/>
      <c r="F51" s="159"/>
      <c r="G51" s="159"/>
      <c r="H51" s="48">
        <f t="shared" ref="H51:H52" si="27">ROUND(+E51+F51+G51,2)</f>
        <v>0</v>
      </c>
      <c r="I51" s="49"/>
      <c r="J51" s="47">
        <v>6298</v>
      </c>
      <c r="K51" s="47">
        <f t="shared" ref="K51:K52" si="28">ROUND($J51*E51,2)</f>
        <v>0</v>
      </c>
      <c r="L51" s="47">
        <f t="shared" ref="L51:L52" si="29">ROUND($J51*F51,2)</f>
        <v>0</v>
      </c>
      <c r="M51" s="47">
        <f t="shared" ref="M51:M52" si="30">ROUND($J51*G51,2)</f>
        <v>0</v>
      </c>
      <c r="N51" s="47">
        <f t="shared" ref="N51:N52" si="31">ROUND($J51*H51,2)</f>
        <v>0</v>
      </c>
      <c r="O51" s="51" t="str">
        <f t="shared" si="26"/>
        <v/>
      </c>
      <c r="Q51" s="13"/>
      <c r="R51" s="36"/>
      <c r="S51" s="37"/>
    </row>
    <row r="52" spans="1:19" s="50" customFormat="1" ht="80.099999999999994" customHeight="1">
      <c r="A52" s="103"/>
      <c r="B52" s="104" t="s">
        <v>35</v>
      </c>
      <c r="C52" s="95" t="s">
        <v>92</v>
      </c>
      <c r="D52" s="96" t="s">
        <v>4</v>
      </c>
      <c r="E52" s="159"/>
      <c r="F52" s="159"/>
      <c r="G52" s="159"/>
      <c r="H52" s="48">
        <f t="shared" si="27"/>
        <v>0</v>
      </c>
      <c r="I52" s="49"/>
      <c r="J52" s="47">
        <v>7077</v>
      </c>
      <c r="K52" s="47">
        <f t="shared" si="28"/>
        <v>0</v>
      </c>
      <c r="L52" s="47">
        <f t="shared" si="29"/>
        <v>0</v>
      </c>
      <c r="M52" s="47">
        <f t="shared" si="30"/>
        <v>0</v>
      </c>
      <c r="N52" s="47">
        <f t="shared" si="31"/>
        <v>0</v>
      </c>
      <c r="O52" s="51" t="str">
        <f t="shared" si="26"/>
        <v/>
      </c>
      <c r="Q52" s="13"/>
      <c r="R52" s="36"/>
      <c r="S52" s="37"/>
    </row>
    <row r="53" spans="1:19" s="50" customFormat="1" ht="80.099999999999994" customHeight="1">
      <c r="A53" s="103"/>
      <c r="B53" s="104" t="s">
        <v>36</v>
      </c>
      <c r="C53" s="95" t="s">
        <v>93</v>
      </c>
      <c r="D53" s="96" t="s">
        <v>4</v>
      </c>
      <c r="E53" s="159"/>
      <c r="F53" s="159"/>
      <c r="G53" s="159"/>
      <c r="H53" s="48">
        <f t="shared" si="21"/>
        <v>0</v>
      </c>
      <c r="I53" s="49"/>
      <c r="J53" s="47">
        <v>1400</v>
      </c>
      <c r="K53" s="47">
        <f t="shared" si="22"/>
        <v>0</v>
      </c>
      <c r="L53" s="47">
        <f t="shared" si="23"/>
        <v>0</v>
      </c>
      <c r="M53" s="47">
        <f t="shared" si="24"/>
        <v>0</v>
      </c>
      <c r="N53" s="47">
        <f t="shared" si="25"/>
        <v>0</v>
      </c>
      <c r="O53" s="51" t="str">
        <f t="shared" si="26"/>
        <v/>
      </c>
      <c r="Q53" s="13"/>
      <c r="R53" s="36"/>
      <c r="S53" s="37"/>
    </row>
    <row r="54" spans="1:19" s="50" customFormat="1" ht="60" customHeight="1">
      <c r="A54" s="103"/>
      <c r="B54" s="104" t="s">
        <v>37</v>
      </c>
      <c r="C54" s="95" t="s">
        <v>94</v>
      </c>
      <c r="D54" s="96" t="s">
        <v>4</v>
      </c>
      <c r="E54" s="159"/>
      <c r="F54" s="159"/>
      <c r="G54" s="159"/>
      <c r="H54" s="48">
        <f t="shared" si="21"/>
        <v>0</v>
      </c>
      <c r="I54" s="49"/>
      <c r="J54" s="47">
        <v>25</v>
      </c>
      <c r="K54" s="47">
        <f t="shared" si="22"/>
        <v>0</v>
      </c>
      <c r="L54" s="47">
        <f t="shared" si="23"/>
        <v>0</v>
      </c>
      <c r="M54" s="47">
        <f t="shared" si="24"/>
        <v>0</v>
      </c>
      <c r="N54" s="47">
        <f t="shared" si="25"/>
        <v>0</v>
      </c>
      <c r="O54" s="51" t="str">
        <f t="shared" si="26"/>
        <v/>
      </c>
      <c r="Q54" s="13"/>
      <c r="R54" s="36"/>
      <c r="S54" s="37"/>
    </row>
    <row r="55" spans="1:19" s="50" customFormat="1" ht="60" customHeight="1">
      <c r="A55" s="103"/>
      <c r="B55" s="104" t="s">
        <v>89</v>
      </c>
      <c r="C55" s="95" t="s">
        <v>95</v>
      </c>
      <c r="D55" s="96" t="s">
        <v>4</v>
      </c>
      <c r="E55" s="159"/>
      <c r="F55" s="159"/>
      <c r="G55" s="159"/>
      <c r="H55" s="48">
        <f t="shared" ref="H55" si="32">ROUND(+E55+F55+G55,2)</f>
        <v>0</v>
      </c>
      <c r="I55" s="49"/>
      <c r="J55" s="47">
        <v>30</v>
      </c>
      <c r="K55" s="47">
        <f t="shared" ref="K55" si="33">ROUND($J55*E55,2)</f>
        <v>0</v>
      </c>
      <c r="L55" s="47">
        <f t="shared" ref="L55" si="34">ROUND($J55*F55,2)</f>
        <v>0</v>
      </c>
      <c r="M55" s="47">
        <f t="shared" ref="M55" si="35">ROUND($J55*G55,2)</f>
        <v>0</v>
      </c>
      <c r="N55" s="47">
        <f t="shared" ref="N55" si="36">ROUND($J55*H55,2)</f>
        <v>0</v>
      </c>
      <c r="O55" s="51" t="str">
        <f t="shared" si="26"/>
        <v/>
      </c>
      <c r="Q55" s="13"/>
      <c r="R55" s="36"/>
      <c r="S55" s="37"/>
    </row>
    <row r="56" spans="1:19" s="50" customFormat="1" ht="39.950000000000003" customHeight="1">
      <c r="A56" s="103"/>
      <c r="B56" s="104" t="s">
        <v>189</v>
      </c>
      <c r="C56" s="95" t="s">
        <v>190</v>
      </c>
      <c r="D56" s="96" t="s">
        <v>4</v>
      </c>
      <c r="E56" s="159"/>
      <c r="F56" s="159"/>
      <c r="G56" s="159"/>
      <c r="H56" s="48">
        <f t="shared" ref="H56" si="37">ROUND(+E56+F56+G56,2)</f>
        <v>0</v>
      </c>
      <c r="I56" s="49"/>
      <c r="J56" s="47">
        <v>160</v>
      </c>
      <c r="K56" s="47">
        <f t="shared" si="22"/>
        <v>0</v>
      </c>
      <c r="L56" s="47">
        <f t="shared" si="23"/>
        <v>0</v>
      </c>
      <c r="M56" s="47">
        <f t="shared" si="24"/>
        <v>0</v>
      </c>
      <c r="N56" s="47">
        <f t="shared" si="25"/>
        <v>0</v>
      </c>
      <c r="O56" s="51" t="str">
        <f t="shared" si="26"/>
        <v/>
      </c>
      <c r="Q56" s="13"/>
      <c r="R56" s="36"/>
      <c r="S56" s="37"/>
    </row>
    <row r="57" spans="1:19" s="24" customFormat="1" ht="20.100000000000001" customHeight="1">
      <c r="B57" s="60" t="s">
        <v>83</v>
      </c>
      <c r="C57" s="107" t="s">
        <v>96</v>
      </c>
      <c r="D57" s="62"/>
      <c r="E57" s="162"/>
      <c r="F57" s="162"/>
      <c r="G57" s="162"/>
      <c r="H57" s="63"/>
      <c r="I57" s="98"/>
      <c r="J57" s="101"/>
      <c r="K57" s="101"/>
      <c r="L57" s="101"/>
      <c r="M57" s="101"/>
      <c r="N57" s="89">
        <f>SUBTOTAL(9,N59:N62)</f>
        <v>0</v>
      </c>
      <c r="O57" s="66">
        <f>SUBTOTAL(9,O59:O62)</f>
        <v>0</v>
      </c>
      <c r="Q57" s="35"/>
      <c r="R57" s="36"/>
      <c r="S57" s="37"/>
    </row>
    <row r="58" spans="1:19" s="24" customFormat="1" ht="20.100000000000001" customHeight="1">
      <c r="B58" s="67"/>
      <c r="C58" s="68"/>
      <c r="D58" s="69"/>
      <c r="E58" s="164"/>
      <c r="F58" s="164"/>
      <c r="G58" s="164"/>
      <c r="H58" s="70"/>
      <c r="I58" s="98"/>
      <c r="J58" s="102"/>
      <c r="K58" s="102"/>
      <c r="L58" s="102"/>
      <c r="M58" s="102"/>
      <c r="N58" s="93"/>
      <c r="O58" s="73"/>
      <c r="Q58" s="35"/>
      <c r="R58" s="36"/>
      <c r="S58" s="37"/>
    </row>
    <row r="59" spans="1:19" s="50" customFormat="1" ht="60" customHeight="1">
      <c r="A59" s="103"/>
      <c r="B59" s="104" t="s">
        <v>97</v>
      </c>
      <c r="C59" s="95" t="s">
        <v>101</v>
      </c>
      <c r="D59" s="96" t="s">
        <v>4</v>
      </c>
      <c r="E59" s="159"/>
      <c r="F59" s="159"/>
      <c r="G59" s="159"/>
      <c r="H59" s="48">
        <f t="shared" ref="H59:H60" si="38">ROUND(+E59+F59+G59,2)</f>
        <v>0</v>
      </c>
      <c r="I59" s="49"/>
      <c r="J59" s="47">
        <v>1395</v>
      </c>
      <c r="K59" s="47">
        <f t="shared" ref="K59:K60" si="39">ROUND($J59*E59,2)</f>
        <v>0</v>
      </c>
      <c r="L59" s="47">
        <f t="shared" ref="L59:L60" si="40">ROUND($J59*F59,2)</f>
        <v>0</v>
      </c>
      <c r="M59" s="47">
        <f t="shared" ref="M59:M60" si="41">ROUND($J59*G59,2)</f>
        <v>0</v>
      </c>
      <c r="N59" s="47">
        <f t="shared" ref="N59:N60" si="42">ROUND($J59*H59,2)</f>
        <v>0</v>
      </c>
      <c r="O59" s="51" t="str">
        <f t="shared" ref="O59:O62" si="43">IFERROR(+$N59/$J$138,"")</f>
        <v/>
      </c>
      <c r="Q59" s="13"/>
      <c r="R59" s="36"/>
      <c r="S59" s="37"/>
    </row>
    <row r="60" spans="1:19" s="50" customFormat="1" ht="60" customHeight="1">
      <c r="A60" s="103"/>
      <c r="B60" s="104" t="s">
        <v>98</v>
      </c>
      <c r="C60" s="95" t="s">
        <v>102</v>
      </c>
      <c r="D60" s="96" t="s">
        <v>4</v>
      </c>
      <c r="E60" s="159"/>
      <c r="F60" s="159"/>
      <c r="G60" s="159"/>
      <c r="H60" s="48">
        <f t="shared" si="38"/>
        <v>0</v>
      </c>
      <c r="I60" s="49"/>
      <c r="J60" s="47">
        <v>1080</v>
      </c>
      <c r="K60" s="47">
        <f t="shared" si="39"/>
        <v>0</v>
      </c>
      <c r="L60" s="47">
        <f t="shared" si="40"/>
        <v>0</v>
      </c>
      <c r="M60" s="47">
        <f t="shared" si="41"/>
        <v>0</v>
      </c>
      <c r="N60" s="47">
        <f t="shared" si="42"/>
        <v>0</v>
      </c>
      <c r="O60" s="51" t="str">
        <f t="shared" si="43"/>
        <v/>
      </c>
      <c r="Q60" s="13"/>
      <c r="R60" s="36"/>
      <c r="S60" s="37"/>
    </row>
    <row r="61" spans="1:19" s="50" customFormat="1" ht="60" customHeight="1">
      <c r="A61" s="103"/>
      <c r="B61" s="104" t="s">
        <v>99</v>
      </c>
      <c r="C61" s="95" t="s">
        <v>103</v>
      </c>
      <c r="D61" s="96" t="s">
        <v>4</v>
      </c>
      <c r="E61" s="159"/>
      <c r="F61" s="159"/>
      <c r="G61" s="159"/>
      <c r="H61" s="48">
        <f t="shared" ref="H61:H62" si="44">ROUND(+E61+F61+G61,2)</f>
        <v>0</v>
      </c>
      <c r="I61" s="49"/>
      <c r="J61" s="47">
        <v>626</v>
      </c>
      <c r="K61" s="47">
        <f t="shared" ref="K61:K62" si="45">ROUND($J61*E61,2)</f>
        <v>0</v>
      </c>
      <c r="L61" s="47">
        <f t="shared" ref="L61:L62" si="46">ROUND($J61*F61,2)</f>
        <v>0</v>
      </c>
      <c r="M61" s="47">
        <f t="shared" ref="M61:M62" si="47">ROUND($J61*G61,2)</f>
        <v>0</v>
      </c>
      <c r="N61" s="47">
        <f t="shared" ref="N61:N62" si="48">ROUND($J61*H61,2)</f>
        <v>0</v>
      </c>
      <c r="O61" s="51" t="str">
        <f t="shared" si="43"/>
        <v/>
      </c>
      <c r="Q61" s="13"/>
      <c r="R61" s="36"/>
      <c r="S61" s="37"/>
    </row>
    <row r="62" spans="1:19" s="50" customFormat="1" ht="60" customHeight="1">
      <c r="A62" s="103"/>
      <c r="B62" s="104" t="s">
        <v>100</v>
      </c>
      <c r="C62" s="95" t="s">
        <v>104</v>
      </c>
      <c r="D62" s="96" t="s">
        <v>4</v>
      </c>
      <c r="E62" s="159"/>
      <c r="F62" s="159"/>
      <c r="G62" s="159"/>
      <c r="H62" s="48">
        <f t="shared" si="44"/>
        <v>0</v>
      </c>
      <c r="I62" s="49"/>
      <c r="J62" s="47">
        <v>206</v>
      </c>
      <c r="K62" s="47">
        <f t="shared" si="45"/>
        <v>0</v>
      </c>
      <c r="L62" s="47">
        <f t="shared" si="46"/>
        <v>0</v>
      </c>
      <c r="M62" s="47">
        <f t="shared" si="47"/>
        <v>0</v>
      </c>
      <c r="N62" s="47">
        <f t="shared" si="48"/>
        <v>0</v>
      </c>
      <c r="O62" s="51" t="str">
        <f t="shared" si="43"/>
        <v/>
      </c>
      <c r="Q62" s="13"/>
      <c r="R62" s="36"/>
      <c r="S62" s="37"/>
    </row>
    <row r="63" spans="1:19" s="24" customFormat="1" ht="20.100000000000001" customHeight="1">
      <c r="B63" s="60" t="s">
        <v>84</v>
      </c>
      <c r="C63" s="61" t="s">
        <v>105</v>
      </c>
      <c r="D63" s="62"/>
      <c r="E63" s="162"/>
      <c r="F63" s="162"/>
      <c r="G63" s="162"/>
      <c r="H63" s="63"/>
      <c r="I63" s="98"/>
      <c r="J63" s="101"/>
      <c r="K63" s="101"/>
      <c r="L63" s="101"/>
      <c r="M63" s="101"/>
      <c r="N63" s="89">
        <f>SUBTOTAL(9,N65:N68)</f>
        <v>0</v>
      </c>
      <c r="O63" s="66">
        <f>SUBTOTAL(9,O65:O68)</f>
        <v>0</v>
      </c>
      <c r="Q63" s="35"/>
      <c r="R63" s="36"/>
      <c r="S63" s="37"/>
    </row>
    <row r="64" spans="1:19" s="24" customFormat="1" ht="20.100000000000001" customHeight="1">
      <c r="B64" s="67"/>
      <c r="C64" s="68"/>
      <c r="D64" s="69"/>
      <c r="E64" s="164"/>
      <c r="F64" s="164"/>
      <c r="G64" s="164"/>
      <c r="H64" s="70"/>
      <c r="I64" s="98"/>
      <c r="J64" s="102"/>
      <c r="K64" s="102"/>
      <c r="L64" s="102"/>
      <c r="M64" s="102"/>
      <c r="N64" s="93"/>
      <c r="O64" s="73"/>
      <c r="Q64" s="35"/>
      <c r="R64" s="36"/>
      <c r="S64" s="37"/>
    </row>
    <row r="65" spans="1:19" s="50" customFormat="1" ht="60" customHeight="1">
      <c r="A65" s="103"/>
      <c r="B65" s="104" t="s">
        <v>106</v>
      </c>
      <c r="C65" s="95" t="s">
        <v>110</v>
      </c>
      <c r="D65" s="96" t="s">
        <v>7</v>
      </c>
      <c r="E65" s="159"/>
      <c r="F65" s="159"/>
      <c r="G65" s="159"/>
      <c r="H65" s="48">
        <f t="shared" ref="H65:H67" si="49">ROUND(+E65+F65+G65,2)</f>
        <v>0</v>
      </c>
      <c r="I65" s="49"/>
      <c r="J65" s="47">
        <v>159</v>
      </c>
      <c r="K65" s="47">
        <f t="shared" ref="K65:K67" si="50">ROUND($J65*E65,2)</f>
        <v>0</v>
      </c>
      <c r="L65" s="47">
        <f t="shared" ref="L65:L67" si="51">ROUND($J65*F65,2)</f>
        <v>0</v>
      </c>
      <c r="M65" s="47">
        <f t="shared" ref="M65:M67" si="52">ROUND($J65*G65,2)</f>
        <v>0</v>
      </c>
      <c r="N65" s="47">
        <f t="shared" ref="N65:N67" si="53">ROUND($J65*H65,2)</f>
        <v>0</v>
      </c>
      <c r="O65" s="51" t="str">
        <f t="shared" ref="O65:O68" si="54">IFERROR(+$N65/$J$138,"")</f>
        <v/>
      </c>
      <c r="Q65" s="13"/>
      <c r="R65" s="36"/>
      <c r="S65" s="37"/>
    </row>
    <row r="66" spans="1:19" s="50" customFormat="1" ht="60" customHeight="1">
      <c r="A66" s="103"/>
      <c r="B66" s="104" t="s">
        <v>107</v>
      </c>
      <c r="C66" s="95" t="s">
        <v>111</v>
      </c>
      <c r="D66" s="96" t="s">
        <v>7</v>
      </c>
      <c r="E66" s="159"/>
      <c r="F66" s="159"/>
      <c r="G66" s="159"/>
      <c r="H66" s="48">
        <f t="shared" si="49"/>
        <v>0</v>
      </c>
      <c r="I66" s="49"/>
      <c r="J66" s="47">
        <v>30</v>
      </c>
      <c r="K66" s="47">
        <f t="shared" si="50"/>
        <v>0</v>
      </c>
      <c r="L66" s="47">
        <f t="shared" si="51"/>
        <v>0</v>
      </c>
      <c r="M66" s="47">
        <f t="shared" si="52"/>
        <v>0</v>
      </c>
      <c r="N66" s="47">
        <f t="shared" si="53"/>
        <v>0</v>
      </c>
      <c r="O66" s="51" t="str">
        <f t="shared" si="54"/>
        <v/>
      </c>
      <c r="Q66" s="13"/>
      <c r="R66" s="36"/>
      <c r="S66" s="37"/>
    </row>
    <row r="67" spans="1:19" s="50" customFormat="1" ht="60" customHeight="1">
      <c r="A67" s="103"/>
      <c r="B67" s="104" t="s">
        <v>108</v>
      </c>
      <c r="C67" s="95" t="s">
        <v>112</v>
      </c>
      <c r="D67" s="96" t="s">
        <v>7</v>
      </c>
      <c r="E67" s="159"/>
      <c r="F67" s="159"/>
      <c r="G67" s="159"/>
      <c r="H67" s="48">
        <f t="shared" si="49"/>
        <v>0</v>
      </c>
      <c r="I67" s="49"/>
      <c r="J67" s="47">
        <v>30</v>
      </c>
      <c r="K67" s="47">
        <f t="shared" si="50"/>
        <v>0</v>
      </c>
      <c r="L67" s="47">
        <f t="shared" si="51"/>
        <v>0</v>
      </c>
      <c r="M67" s="47">
        <f t="shared" si="52"/>
        <v>0</v>
      </c>
      <c r="N67" s="47">
        <f t="shared" si="53"/>
        <v>0</v>
      </c>
      <c r="O67" s="51" t="str">
        <f t="shared" si="54"/>
        <v/>
      </c>
      <c r="Q67" s="13"/>
      <c r="R67" s="36"/>
      <c r="S67" s="37"/>
    </row>
    <row r="68" spans="1:19" s="50" customFormat="1" ht="60" customHeight="1">
      <c r="A68" s="103"/>
      <c r="B68" s="104" t="s">
        <v>109</v>
      </c>
      <c r="C68" s="95" t="s">
        <v>113</v>
      </c>
      <c r="D68" s="96" t="s">
        <v>7</v>
      </c>
      <c r="E68" s="159"/>
      <c r="F68" s="159"/>
      <c r="G68" s="159"/>
      <c r="H68" s="48">
        <f t="shared" ref="H68" si="55">ROUND(+E68+F68+G68,2)</f>
        <v>0</v>
      </c>
      <c r="I68" s="49"/>
      <c r="J68" s="47">
        <v>20</v>
      </c>
      <c r="K68" s="47">
        <f t="shared" ref="K68" si="56">ROUND($J68*E68,2)</f>
        <v>0</v>
      </c>
      <c r="L68" s="47">
        <f t="shared" ref="L68" si="57">ROUND($J68*F68,2)</f>
        <v>0</v>
      </c>
      <c r="M68" s="47">
        <f t="shared" ref="M68" si="58">ROUND($J68*G68,2)</f>
        <v>0</v>
      </c>
      <c r="N68" s="47">
        <f t="shared" ref="N68" si="59">ROUND($J68*H68,2)</f>
        <v>0</v>
      </c>
      <c r="O68" s="51" t="str">
        <f t="shared" si="54"/>
        <v/>
      </c>
      <c r="Q68" s="13"/>
      <c r="R68" s="36"/>
      <c r="S68" s="37"/>
    </row>
    <row r="69" spans="1:19" s="24" customFormat="1" ht="20.100000000000001" customHeight="1">
      <c r="B69" s="60" t="s">
        <v>85</v>
      </c>
      <c r="C69" s="107" t="s">
        <v>114</v>
      </c>
      <c r="D69" s="62"/>
      <c r="E69" s="162"/>
      <c r="F69" s="162"/>
      <c r="G69" s="162"/>
      <c r="H69" s="63"/>
      <c r="I69" s="98"/>
      <c r="J69" s="101"/>
      <c r="K69" s="101"/>
      <c r="L69" s="101"/>
      <c r="M69" s="101"/>
      <c r="N69" s="89">
        <f>SUBTOTAL(9,N71:N74)</f>
        <v>0</v>
      </c>
      <c r="O69" s="66">
        <f>SUBTOTAL(9,O71:O74)</f>
        <v>0</v>
      </c>
      <c r="Q69" s="35"/>
      <c r="R69" s="36"/>
      <c r="S69" s="37"/>
    </row>
    <row r="70" spans="1:19" s="24" customFormat="1" ht="20.100000000000001" customHeight="1">
      <c r="B70" s="67"/>
      <c r="C70" s="68"/>
      <c r="D70" s="69"/>
      <c r="E70" s="164"/>
      <c r="F70" s="164"/>
      <c r="G70" s="164"/>
      <c r="H70" s="70"/>
      <c r="I70" s="98"/>
      <c r="J70" s="102"/>
      <c r="K70" s="102"/>
      <c r="L70" s="102"/>
      <c r="M70" s="102"/>
      <c r="N70" s="93"/>
      <c r="O70" s="73"/>
      <c r="Q70" s="35"/>
      <c r="R70" s="36"/>
      <c r="S70" s="37"/>
    </row>
    <row r="71" spans="1:19" s="50" customFormat="1" ht="60" customHeight="1">
      <c r="A71" s="103"/>
      <c r="B71" s="104" t="s">
        <v>115</v>
      </c>
      <c r="C71" s="95" t="s">
        <v>119</v>
      </c>
      <c r="D71" s="96" t="s">
        <v>7</v>
      </c>
      <c r="E71" s="159"/>
      <c r="F71" s="159"/>
      <c r="G71" s="159"/>
      <c r="H71" s="48">
        <f t="shared" ref="H71:H73" si="60">ROUND(+E71+F71+G71,2)</f>
        <v>0</v>
      </c>
      <c r="I71" s="49"/>
      <c r="J71" s="47">
        <v>30</v>
      </c>
      <c r="K71" s="47">
        <f t="shared" ref="K71:K73" si="61">ROUND($J71*E71,2)</f>
        <v>0</v>
      </c>
      <c r="L71" s="47">
        <f t="shared" ref="L71:L73" si="62">ROUND($J71*F71,2)</f>
        <v>0</v>
      </c>
      <c r="M71" s="47">
        <f t="shared" ref="M71:M73" si="63">ROUND($J71*G71,2)</f>
        <v>0</v>
      </c>
      <c r="N71" s="47">
        <f t="shared" ref="N71:N73" si="64">ROUND($J71*H71,2)</f>
        <v>0</v>
      </c>
      <c r="O71" s="51" t="str">
        <f t="shared" ref="O71:O74" si="65">IFERROR(+$N71/$J$138,"")</f>
        <v/>
      </c>
      <c r="Q71" s="13"/>
      <c r="R71" s="36"/>
      <c r="S71" s="37"/>
    </row>
    <row r="72" spans="1:19" s="50" customFormat="1" ht="39.950000000000003" customHeight="1">
      <c r="A72" s="103"/>
      <c r="B72" s="104" t="s">
        <v>116</v>
      </c>
      <c r="C72" s="95" t="s">
        <v>120</v>
      </c>
      <c r="D72" s="96" t="s">
        <v>7</v>
      </c>
      <c r="E72" s="159"/>
      <c r="F72" s="159"/>
      <c r="G72" s="159"/>
      <c r="H72" s="48">
        <f t="shared" si="60"/>
        <v>0</v>
      </c>
      <c r="I72" s="49"/>
      <c r="J72" s="47">
        <v>30</v>
      </c>
      <c r="K72" s="47">
        <f t="shared" si="61"/>
        <v>0</v>
      </c>
      <c r="L72" s="47">
        <f t="shared" si="62"/>
        <v>0</v>
      </c>
      <c r="M72" s="47">
        <f t="shared" si="63"/>
        <v>0</v>
      </c>
      <c r="N72" s="47">
        <f t="shared" si="64"/>
        <v>0</v>
      </c>
      <c r="O72" s="51" t="str">
        <f t="shared" si="65"/>
        <v/>
      </c>
      <c r="Q72" s="13"/>
      <c r="R72" s="36"/>
      <c r="S72" s="37"/>
    </row>
    <row r="73" spans="1:19" s="50" customFormat="1" ht="39.950000000000003" customHeight="1">
      <c r="A73" s="103"/>
      <c r="B73" s="104" t="s">
        <v>117</v>
      </c>
      <c r="C73" s="95" t="s">
        <v>121</v>
      </c>
      <c r="D73" s="96" t="s">
        <v>7</v>
      </c>
      <c r="E73" s="159"/>
      <c r="F73" s="159"/>
      <c r="G73" s="159"/>
      <c r="H73" s="48">
        <f t="shared" si="60"/>
        <v>0</v>
      </c>
      <c r="I73" s="49"/>
      <c r="J73" s="47">
        <v>30</v>
      </c>
      <c r="K73" s="47">
        <f t="shared" si="61"/>
        <v>0</v>
      </c>
      <c r="L73" s="47">
        <f t="shared" si="62"/>
        <v>0</v>
      </c>
      <c r="M73" s="47">
        <f t="shared" si="63"/>
        <v>0</v>
      </c>
      <c r="N73" s="47">
        <f t="shared" si="64"/>
        <v>0</v>
      </c>
      <c r="O73" s="51" t="str">
        <f t="shared" si="65"/>
        <v/>
      </c>
      <c r="Q73" s="13"/>
      <c r="R73" s="36"/>
      <c r="S73" s="37"/>
    </row>
    <row r="74" spans="1:19" s="50" customFormat="1" ht="39.950000000000003" customHeight="1">
      <c r="A74" s="103"/>
      <c r="B74" s="104" t="s">
        <v>118</v>
      </c>
      <c r="C74" s="95" t="s">
        <v>122</v>
      </c>
      <c r="D74" s="96" t="s">
        <v>7</v>
      </c>
      <c r="E74" s="159"/>
      <c r="F74" s="159"/>
      <c r="G74" s="159"/>
      <c r="H74" s="48">
        <f t="shared" ref="H74" si="66">ROUND(+E74+F74+G74,2)</f>
        <v>0</v>
      </c>
      <c r="I74" s="49"/>
      <c r="J74" s="47">
        <v>182</v>
      </c>
      <c r="K74" s="47">
        <f t="shared" ref="K74" si="67">ROUND($J74*E74,2)</f>
        <v>0</v>
      </c>
      <c r="L74" s="47">
        <f t="shared" ref="L74" si="68">ROUND($J74*F74,2)</f>
        <v>0</v>
      </c>
      <c r="M74" s="47">
        <f t="shared" ref="M74" si="69">ROUND($J74*G74,2)</f>
        <v>0</v>
      </c>
      <c r="N74" s="47">
        <f t="shared" ref="N74" si="70">ROUND($J74*H74,2)</f>
        <v>0</v>
      </c>
      <c r="O74" s="51" t="str">
        <f t="shared" si="65"/>
        <v/>
      </c>
      <c r="Q74" s="13"/>
      <c r="R74" s="36"/>
      <c r="S74" s="37"/>
    </row>
    <row r="75" spans="1:19" s="24" customFormat="1" ht="20.100000000000001" customHeight="1">
      <c r="B75" s="60" t="s">
        <v>86</v>
      </c>
      <c r="C75" s="61" t="s">
        <v>123</v>
      </c>
      <c r="D75" s="62"/>
      <c r="E75" s="162"/>
      <c r="F75" s="162"/>
      <c r="G75" s="162"/>
      <c r="H75" s="63"/>
      <c r="I75" s="98"/>
      <c r="J75" s="101"/>
      <c r="K75" s="101"/>
      <c r="L75" s="101"/>
      <c r="M75" s="101"/>
      <c r="N75" s="89">
        <f>SUBTOTAL(9,N77:N81)</f>
        <v>0</v>
      </c>
      <c r="O75" s="66">
        <f>SUBTOTAL(9,O77:O81)</f>
        <v>0</v>
      </c>
      <c r="Q75" s="35"/>
      <c r="R75" s="36"/>
      <c r="S75" s="37"/>
    </row>
    <row r="76" spans="1:19" s="24" customFormat="1" ht="20.100000000000001" customHeight="1">
      <c r="B76" s="67"/>
      <c r="C76" s="68"/>
      <c r="D76" s="69"/>
      <c r="E76" s="164"/>
      <c r="F76" s="164"/>
      <c r="G76" s="164"/>
      <c r="H76" s="70"/>
      <c r="I76" s="98"/>
      <c r="J76" s="102"/>
      <c r="K76" s="102"/>
      <c r="L76" s="102"/>
      <c r="M76" s="102"/>
      <c r="N76" s="93"/>
      <c r="O76" s="73"/>
      <c r="Q76" s="35"/>
      <c r="R76" s="36"/>
      <c r="S76" s="37"/>
    </row>
    <row r="77" spans="1:19" s="50" customFormat="1" ht="60" customHeight="1">
      <c r="A77" s="103"/>
      <c r="B77" s="104" t="s">
        <v>124</v>
      </c>
      <c r="C77" s="95" t="s">
        <v>129</v>
      </c>
      <c r="D77" s="96" t="s">
        <v>4</v>
      </c>
      <c r="E77" s="159"/>
      <c r="F77" s="159"/>
      <c r="G77" s="159"/>
      <c r="H77" s="48">
        <f t="shared" ref="H77:H80" si="71">ROUND(+E77+F77+G77,2)</f>
        <v>0</v>
      </c>
      <c r="I77" s="49"/>
      <c r="J77" s="47">
        <v>30</v>
      </c>
      <c r="K77" s="47">
        <f t="shared" ref="K77:K80" si="72">ROUND($J77*E77,2)</f>
        <v>0</v>
      </c>
      <c r="L77" s="47">
        <f t="shared" ref="L77:L80" si="73">ROUND($J77*F77,2)</f>
        <v>0</v>
      </c>
      <c r="M77" s="47">
        <f t="shared" ref="M77:M80" si="74">ROUND($J77*G77,2)</f>
        <v>0</v>
      </c>
      <c r="N77" s="47">
        <f t="shared" ref="N77:N80" si="75">ROUND($J77*H77,2)</f>
        <v>0</v>
      </c>
      <c r="O77" s="51" t="str">
        <f t="shared" ref="O77:O81" si="76">IFERROR(+$N77/$J$138,"")</f>
        <v/>
      </c>
      <c r="Q77" s="13"/>
      <c r="R77" s="36"/>
      <c r="S77" s="37"/>
    </row>
    <row r="78" spans="1:19" s="50" customFormat="1" ht="60" customHeight="1">
      <c r="A78" s="103"/>
      <c r="B78" s="104" t="s">
        <v>125</v>
      </c>
      <c r="C78" s="95" t="s">
        <v>130</v>
      </c>
      <c r="D78" s="96" t="s">
        <v>4</v>
      </c>
      <c r="E78" s="159"/>
      <c r="F78" s="159"/>
      <c r="G78" s="159"/>
      <c r="H78" s="48">
        <f t="shared" ref="H78" si="77">ROUND(+E78+F78+G78,2)</f>
        <v>0</v>
      </c>
      <c r="I78" s="49"/>
      <c r="J78" s="47">
        <v>12</v>
      </c>
      <c r="K78" s="47">
        <f t="shared" ref="K78" si="78">ROUND($J78*E78,2)</f>
        <v>0</v>
      </c>
      <c r="L78" s="47">
        <f t="shared" ref="L78" si="79">ROUND($J78*F78,2)</f>
        <v>0</v>
      </c>
      <c r="M78" s="47">
        <f t="shared" ref="M78" si="80">ROUND($J78*G78,2)</f>
        <v>0</v>
      </c>
      <c r="N78" s="47">
        <f t="shared" ref="N78" si="81">ROUND($J78*H78,2)</f>
        <v>0</v>
      </c>
      <c r="O78" s="51" t="str">
        <f t="shared" si="76"/>
        <v/>
      </c>
      <c r="Q78" s="13"/>
      <c r="R78" s="36"/>
      <c r="S78" s="37"/>
    </row>
    <row r="79" spans="1:19" s="50" customFormat="1" ht="60" customHeight="1">
      <c r="A79" s="103"/>
      <c r="B79" s="104" t="s">
        <v>126</v>
      </c>
      <c r="C79" s="95" t="s">
        <v>131</v>
      </c>
      <c r="D79" s="96" t="s">
        <v>4</v>
      </c>
      <c r="E79" s="159"/>
      <c r="F79" s="159"/>
      <c r="G79" s="159"/>
      <c r="H79" s="48">
        <f t="shared" si="71"/>
        <v>0</v>
      </c>
      <c r="I79" s="49"/>
      <c r="J79" s="47">
        <v>3</v>
      </c>
      <c r="K79" s="47">
        <f t="shared" si="72"/>
        <v>0</v>
      </c>
      <c r="L79" s="47">
        <f t="shared" si="73"/>
        <v>0</v>
      </c>
      <c r="M79" s="47">
        <f t="shared" si="74"/>
        <v>0</v>
      </c>
      <c r="N79" s="47">
        <f t="shared" si="75"/>
        <v>0</v>
      </c>
      <c r="O79" s="51" t="str">
        <f t="shared" si="76"/>
        <v/>
      </c>
      <c r="Q79" s="13"/>
      <c r="R79" s="36"/>
      <c r="S79" s="37"/>
    </row>
    <row r="80" spans="1:19" s="50" customFormat="1" ht="60" customHeight="1">
      <c r="A80" s="103"/>
      <c r="B80" s="104" t="s">
        <v>127</v>
      </c>
      <c r="C80" s="95" t="s">
        <v>132</v>
      </c>
      <c r="D80" s="96" t="s">
        <v>4</v>
      </c>
      <c r="E80" s="159"/>
      <c r="F80" s="159"/>
      <c r="G80" s="159"/>
      <c r="H80" s="48">
        <f t="shared" si="71"/>
        <v>0</v>
      </c>
      <c r="I80" s="49"/>
      <c r="J80" s="47">
        <v>872</v>
      </c>
      <c r="K80" s="47">
        <f t="shared" si="72"/>
        <v>0</v>
      </c>
      <c r="L80" s="47">
        <f t="shared" si="73"/>
        <v>0</v>
      </c>
      <c r="M80" s="47">
        <f t="shared" si="74"/>
        <v>0</v>
      </c>
      <c r="N80" s="47">
        <f t="shared" si="75"/>
        <v>0</v>
      </c>
      <c r="O80" s="51" t="str">
        <f t="shared" si="76"/>
        <v/>
      </c>
      <c r="Q80" s="13"/>
      <c r="R80" s="36"/>
      <c r="S80" s="37"/>
    </row>
    <row r="81" spans="1:19" s="50" customFormat="1" ht="60" customHeight="1">
      <c r="A81" s="103"/>
      <c r="B81" s="104" t="s">
        <v>128</v>
      </c>
      <c r="C81" s="95" t="s">
        <v>133</v>
      </c>
      <c r="D81" s="96" t="s">
        <v>4</v>
      </c>
      <c r="E81" s="159"/>
      <c r="F81" s="159"/>
      <c r="G81" s="159"/>
      <c r="H81" s="48">
        <f t="shared" ref="H81" si="82">ROUND(+E81+F81+G81,2)</f>
        <v>0</v>
      </c>
      <c r="I81" s="49"/>
      <c r="J81" s="47">
        <v>371</v>
      </c>
      <c r="K81" s="47">
        <f t="shared" ref="K81" si="83">ROUND($J81*E81,2)</f>
        <v>0</v>
      </c>
      <c r="L81" s="47">
        <f t="shared" ref="L81" si="84">ROUND($J81*F81,2)</f>
        <v>0</v>
      </c>
      <c r="M81" s="47">
        <f t="shared" ref="M81" si="85">ROUND($J81*G81,2)</f>
        <v>0</v>
      </c>
      <c r="N81" s="47">
        <f t="shared" ref="N81" si="86">ROUND($J81*H81,2)</f>
        <v>0</v>
      </c>
      <c r="O81" s="51" t="str">
        <f t="shared" si="76"/>
        <v/>
      </c>
      <c r="Q81" s="13"/>
      <c r="R81" s="36"/>
      <c r="S81" s="37"/>
    </row>
    <row r="82" spans="1:19" s="24" customFormat="1" ht="20.100000000000001" customHeight="1">
      <c r="B82" s="60" t="s">
        <v>87</v>
      </c>
      <c r="C82" s="61" t="s">
        <v>134</v>
      </c>
      <c r="D82" s="62"/>
      <c r="E82" s="162"/>
      <c r="F82" s="162"/>
      <c r="G82" s="162"/>
      <c r="H82" s="63"/>
      <c r="I82" s="98"/>
      <c r="J82" s="101"/>
      <c r="K82" s="101"/>
      <c r="L82" s="101"/>
      <c r="M82" s="101"/>
      <c r="N82" s="89">
        <f>SUBTOTAL(9,N84:N90)</f>
        <v>0</v>
      </c>
      <c r="O82" s="66">
        <f>SUBTOTAL(9,O84:O90)</f>
        <v>0</v>
      </c>
      <c r="Q82" s="35"/>
      <c r="R82" s="36"/>
      <c r="S82" s="37"/>
    </row>
    <row r="83" spans="1:19" s="24" customFormat="1" ht="20.100000000000001" customHeight="1">
      <c r="B83" s="67"/>
      <c r="C83" s="68"/>
      <c r="D83" s="69"/>
      <c r="E83" s="164"/>
      <c r="F83" s="164"/>
      <c r="G83" s="164"/>
      <c r="H83" s="70"/>
      <c r="I83" s="98"/>
      <c r="J83" s="102"/>
      <c r="K83" s="102"/>
      <c r="L83" s="102"/>
      <c r="M83" s="102"/>
      <c r="N83" s="93"/>
      <c r="O83" s="73"/>
      <c r="Q83" s="35"/>
      <c r="R83" s="36"/>
      <c r="S83" s="37"/>
    </row>
    <row r="84" spans="1:19" s="50" customFormat="1" ht="180" customHeight="1">
      <c r="A84" s="103"/>
      <c r="B84" s="104" t="s">
        <v>135</v>
      </c>
      <c r="C84" s="95" t="s">
        <v>140</v>
      </c>
      <c r="D84" s="96" t="s">
        <v>7</v>
      </c>
      <c r="E84" s="159"/>
      <c r="F84" s="159"/>
      <c r="G84" s="159"/>
      <c r="H84" s="48">
        <f t="shared" ref="H84:H86" si="87">ROUND(+E84+F84+G84,2)</f>
        <v>0</v>
      </c>
      <c r="I84" s="49"/>
      <c r="J84" s="47">
        <v>110</v>
      </c>
      <c r="K84" s="47">
        <f t="shared" ref="K84:K86" si="88">ROUND($J84*E84,2)</f>
        <v>0</v>
      </c>
      <c r="L84" s="47">
        <f t="shared" ref="L84:L86" si="89">ROUND($J84*F84,2)</f>
        <v>0</v>
      </c>
      <c r="M84" s="47">
        <f t="shared" ref="M84:M86" si="90">ROUND($J84*G84,2)</f>
        <v>0</v>
      </c>
      <c r="N84" s="47">
        <f t="shared" ref="N84:N86" si="91">ROUND($J84*H84,2)</f>
        <v>0</v>
      </c>
      <c r="O84" s="51" t="str">
        <f t="shared" ref="O84:O90" si="92">IFERROR(+$N84/$J$138,"")</f>
        <v/>
      </c>
      <c r="Q84" s="13"/>
      <c r="R84" s="36"/>
      <c r="S84" s="37"/>
    </row>
    <row r="85" spans="1:19" s="50" customFormat="1" ht="180" customHeight="1">
      <c r="A85" s="103"/>
      <c r="B85" s="104" t="s">
        <v>136</v>
      </c>
      <c r="C85" s="95" t="s">
        <v>141</v>
      </c>
      <c r="D85" s="96" t="s">
        <v>7</v>
      </c>
      <c r="E85" s="159"/>
      <c r="F85" s="159"/>
      <c r="G85" s="159"/>
      <c r="H85" s="48">
        <f t="shared" si="87"/>
        <v>0</v>
      </c>
      <c r="I85" s="49"/>
      <c r="J85" s="47">
        <v>72</v>
      </c>
      <c r="K85" s="47">
        <f t="shared" si="88"/>
        <v>0</v>
      </c>
      <c r="L85" s="47">
        <f t="shared" si="89"/>
        <v>0</v>
      </c>
      <c r="M85" s="47">
        <f t="shared" si="90"/>
        <v>0</v>
      </c>
      <c r="N85" s="47">
        <f t="shared" si="91"/>
        <v>0</v>
      </c>
      <c r="O85" s="51" t="str">
        <f t="shared" si="92"/>
        <v/>
      </c>
      <c r="Q85" s="13"/>
      <c r="R85" s="36"/>
      <c r="S85" s="37"/>
    </row>
    <row r="86" spans="1:19" s="50" customFormat="1" ht="80.099999999999994" customHeight="1">
      <c r="A86" s="103"/>
      <c r="B86" s="104" t="s">
        <v>137</v>
      </c>
      <c r="C86" s="95" t="s">
        <v>142</v>
      </c>
      <c r="D86" s="96" t="s">
        <v>7</v>
      </c>
      <c r="E86" s="159"/>
      <c r="F86" s="159"/>
      <c r="G86" s="159"/>
      <c r="H86" s="48">
        <f t="shared" si="87"/>
        <v>0</v>
      </c>
      <c r="I86" s="49"/>
      <c r="J86" s="47">
        <v>5</v>
      </c>
      <c r="K86" s="47">
        <f t="shared" si="88"/>
        <v>0</v>
      </c>
      <c r="L86" s="47">
        <f t="shared" si="89"/>
        <v>0</v>
      </c>
      <c r="M86" s="47">
        <f t="shared" si="90"/>
        <v>0</v>
      </c>
      <c r="N86" s="47">
        <f t="shared" si="91"/>
        <v>0</v>
      </c>
      <c r="O86" s="51" t="str">
        <f t="shared" si="92"/>
        <v/>
      </c>
      <c r="Q86" s="13"/>
      <c r="R86" s="36"/>
      <c r="S86" s="37"/>
    </row>
    <row r="87" spans="1:19" s="50" customFormat="1" ht="140.1" customHeight="1">
      <c r="A87" s="103"/>
      <c r="B87" s="104" t="s">
        <v>138</v>
      </c>
      <c r="C87" s="95" t="s">
        <v>143</v>
      </c>
      <c r="D87" s="96" t="s">
        <v>4</v>
      </c>
      <c r="E87" s="159"/>
      <c r="F87" s="159"/>
      <c r="G87" s="159"/>
      <c r="H87" s="48">
        <f t="shared" ref="H87:H90" si="93">ROUND(+E87+F87+G87,2)</f>
        <v>0</v>
      </c>
      <c r="I87" s="49"/>
      <c r="J87" s="47">
        <v>216</v>
      </c>
      <c r="K87" s="47">
        <f t="shared" ref="K87:K90" si="94">ROUND($J87*E87,2)</f>
        <v>0</v>
      </c>
      <c r="L87" s="47">
        <f t="shared" ref="L87:L90" si="95">ROUND($J87*F87,2)</f>
        <v>0</v>
      </c>
      <c r="M87" s="47">
        <f t="shared" ref="M87:M90" si="96">ROUND($J87*G87,2)</f>
        <v>0</v>
      </c>
      <c r="N87" s="47">
        <f t="shared" ref="N87:N90" si="97">ROUND($J87*H87,2)</f>
        <v>0</v>
      </c>
      <c r="O87" s="51" t="str">
        <f t="shared" si="92"/>
        <v/>
      </c>
      <c r="Q87" s="13"/>
      <c r="R87" s="36"/>
      <c r="S87" s="37"/>
    </row>
    <row r="88" spans="1:19" s="50" customFormat="1" ht="60" customHeight="1">
      <c r="A88" s="103"/>
      <c r="B88" s="104" t="s">
        <v>139</v>
      </c>
      <c r="C88" s="95" t="s">
        <v>144</v>
      </c>
      <c r="D88" s="96" t="s">
        <v>7</v>
      </c>
      <c r="E88" s="159"/>
      <c r="F88" s="159"/>
      <c r="G88" s="159"/>
      <c r="H88" s="48">
        <f t="shared" si="93"/>
        <v>0</v>
      </c>
      <c r="I88" s="49"/>
      <c r="J88" s="47">
        <v>1</v>
      </c>
      <c r="K88" s="47">
        <f t="shared" si="94"/>
        <v>0</v>
      </c>
      <c r="L88" s="47">
        <f t="shared" si="95"/>
        <v>0</v>
      </c>
      <c r="M88" s="47">
        <f t="shared" si="96"/>
        <v>0</v>
      </c>
      <c r="N88" s="47">
        <f t="shared" si="97"/>
        <v>0</v>
      </c>
      <c r="O88" s="51" t="str">
        <f t="shared" si="92"/>
        <v/>
      </c>
      <c r="Q88" s="13"/>
      <c r="R88" s="36"/>
      <c r="S88" s="37"/>
    </row>
    <row r="89" spans="1:19" s="50" customFormat="1" ht="200.1" customHeight="1">
      <c r="A89" s="103"/>
      <c r="B89" s="104" t="s">
        <v>181</v>
      </c>
      <c r="C89" s="95" t="s">
        <v>183</v>
      </c>
      <c r="D89" s="96" t="s">
        <v>7</v>
      </c>
      <c r="E89" s="159"/>
      <c r="F89" s="159"/>
      <c r="G89" s="159"/>
      <c r="H89" s="48">
        <f t="shared" ref="H89" si="98">ROUND(+E89+F89+G89,2)</f>
        <v>0</v>
      </c>
      <c r="I89" s="49"/>
      <c r="J89" s="47">
        <v>6</v>
      </c>
      <c r="K89" s="47">
        <f t="shared" ref="K89" si="99">ROUND($J89*E89,2)</f>
        <v>0</v>
      </c>
      <c r="L89" s="47">
        <f t="shared" ref="L89" si="100">ROUND($J89*F89,2)</f>
        <v>0</v>
      </c>
      <c r="M89" s="47">
        <f t="shared" ref="M89" si="101">ROUND($J89*G89,2)</f>
        <v>0</v>
      </c>
      <c r="N89" s="47">
        <f t="shared" ref="N89" si="102">ROUND($J89*H89,2)</f>
        <v>0</v>
      </c>
      <c r="O89" s="51" t="str">
        <f t="shared" si="92"/>
        <v/>
      </c>
      <c r="Q89" s="13"/>
      <c r="R89" s="36"/>
      <c r="S89" s="37"/>
    </row>
    <row r="90" spans="1:19" s="50" customFormat="1" ht="300" customHeight="1">
      <c r="A90" s="103"/>
      <c r="B90" s="104" t="s">
        <v>182</v>
      </c>
      <c r="C90" s="95" t="s">
        <v>187</v>
      </c>
      <c r="D90" s="96" t="s">
        <v>7</v>
      </c>
      <c r="E90" s="159"/>
      <c r="F90" s="159"/>
      <c r="G90" s="159"/>
      <c r="H90" s="48">
        <f t="shared" si="93"/>
        <v>0</v>
      </c>
      <c r="I90" s="49"/>
      <c r="J90" s="47">
        <v>2</v>
      </c>
      <c r="K90" s="47">
        <f t="shared" si="94"/>
        <v>0</v>
      </c>
      <c r="L90" s="47">
        <f t="shared" si="95"/>
        <v>0</v>
      </c>
      <c r="M90" s="47">
        <f t="shared" si="96"/>
        <v>0</v>
      </c>
      <c r="N90" s="47">
        <f t="shared" si="97"/>
        <v>0</v>
      </c>
      <c r="O90" s="51" t="str">
        <f t="shared" si="92"/>
        <v/>
      </c>
      <c r="Q90" s="13"/>
      <c r="R90" s="36"/>
      <c r="S90" s="37"/>
    </row>
    <row r="91" spans="1:19" s="24" customFormat="1" ht="20.100000000000001" customHeight="1">
      <c r="B91" s="52">
        <v>12</v>
      </c>
      <c r="C91" s="53" t="s">
        <v>8</v>
      </c>
      <c r="D91" s="54"/>
      <c r="E91" s="160"/>
      <c r="F91" s="160"/>
      <c r="G91" s="161"/>
      <c r="H91" s="55"/>
      <c r="I91" s="32"/>
      <c r="J91" s="56"/>
      <c r="K91" s="56"/>
      <c r="L91" s="56"/>
      <c r="M91" s="56"/>
      <c r="N91" s="56"/>
      <c r="O91" s="57"/>
      <c r="Q91" s="35"/>
      <c r="R91" s="36"/>
      <c r="S91" s="37"/>
    </row>
    <row r="92" spans="1:19" s="24" customFormat="1" ht="20.100000000000001" customHeight="1">
      <c r="B92" s="38"/>
      <c r="C92" s="39"/>
      <c r="D92" s="40"/>
      <c r="E92" s="157"/>
      <c r="F92" s="157"/>
      <c r="G92" s="158"/>
      <c r="H92" s="58"/>
      <c r="I92" s="32"/>
      <c r="J92" s="59"/>
      <c r="K92" s="59"/>
      <c r="L92" s="59"/>
      <c r="M92" s="59"/>
      <c r="N92" s="59"/>
      <c r="O92" s="43"/>
      <c r="Q92" s="35"/>
      <c r="R92" s="36"/>
      <c r="S92" s="37"/>
    </row>
    <row r="93" spans="1:19" s="24" customFormat="1" ht="20.100000000000001" customHeight="1">
      <c r="B93" s="52">
        <v>13</v>
      </c>
      <c r="C93" s="53" t="s">
        <v>145</v>
      </c>
      <c r="D93" s="54"/>
      <c r="E93" s="160"/>
      <c r="F93" s="160"/>
      <c r="G93" s="161"/>
      <c r="H93" s="55"/>
      <c r="I93" s="32"/>
      <c r="J93" s="56"/>
      <c r="K93" s="56"/>
      <c r="L93" s="56"/>
      <c r="M93" s="56"/>
      <c r="N93" s="56"/>
      <c r="O93" s="57"/>
      <c r="Q93" s="35"/>
      <c r="R93" s="36"/>
      <c r="S93" s="37"/>
    </row>
    <row r="94" spans="1:19" s="24" customFormat="1" ht="20.100000000000001" customHeight="1">
      <c r="B94" s="38"/>
      <c r="C94" s="39"/>
      <c r="D94" s="40"/>
      <c r="E94" s="157"/>
      <c r="F94" s="157"/>
      <c r="G94" s="158"/>
      <c r="H94" s="58"/>
      <c r="I94" s="32"/>
      <c r="J94" s="59"/>
      <c r="K94" s="59"/>
      <c r="L94" s="59"/>
      <c r="M94" s="59"/>
      <c r="N94" s="59"/>
      <c r="O94" s="43"/>
      <c r="Q94" s="35"/>
      <c r="R94" s="36"/>
      <c r="S94" s="37"/>
    </row>
    <row r="95" spans="1:19" s="24" customFormat="1" ht="20.100000000000001" customHeight="1">
      <c r="B95" s="52">
        <v>14</v>
      </c>
      <c r="C95" s="53" t="s">
        <v>69</v>
      </c>
      <c r="D95" s="54"/>
      <c r="E95" s="160"/>
      <c r="F95" s="160"/>
      <c r="G95" s="161"/>
      <c r="H95" s="55"/>
      <c r="I95" s="32"/>
      <c r="J95" s="56"/>
      <c r="K95" s="56"/>
      <c r="L95" s="56"/>
      <c r="M95" s="56"/>
      <c r="N95" s="56"/>
      <c r="O95" s="57"/>
      <c r="Q95" s="35"/>
      <c r="R95" s="36"/>
      <c r="S95" s="37"/>
    </row>
    <row r="96" spans="1:19" s="24" customFormat="1" ht="20.100000000000001" customHeight="1">
      <c r="B96" s="38"/>
      <c r="C96" s="39"/>
      <c r="D96" s="40"/>
      <c r="E96" s="157"/>
      <c r="F96" s="157"/>
      <c r="G96" s="158"/>
      <c r="H96" s="58"/>
      <c r="I96" s="32"/>
      <c r="J96" s="59"/>
      <c r="K96" s="59"/>
      <c r="L96" s="59"/>
      <c r="M96" s="59"/>
      <c r="N96" s="59"/>
      <c r="O96" s="43"/>
      <c r="Q96" s="35"/>
      <c r="R96" s="36"/>
      <c r="S96" s="37"/>
    </row>
    <row r="97" spans="2:19" s="24" customFormat="1" ht="20.100000000000001" customHeight="1">
      <c r="B97" s="110">
        <v>15</v>
      </c>
      <c r="C97" s="111" t="s">
        <v>74</v>
      </c>
      <c r="D97" s="112"/>
      <c r="E97" s="160"/>
      <c r="F97" s="160"/>
      <c r="G97" s="161"/>
      <c r="H97" s="55"/>
      <c r="I97" s="32"/>
      <c r="J97" s="113"/>
      <c r="K97" s="113"/>
      <c r="L97" s="113"/>
      <c r="M97" s="113"/>
      <c r="N97" s="113">
        <f>SUBTOTAL(9,N99:N115)</f>
        <v>0</v>
      </c>
      <c r="O97" s="57">
        <f>SUBTOTAL(9,O99:O115)</f>
        <v>0</v>
      </c>
      <c r="Q97" s="35"/>
      <c r="R97" s="36"/>
      <c r="S97" s="37"/>
    </row>
    <row r="98" spans="2:19" s="24" customFormat="1" ht="20.100000000000001" customHeight="1">
      <c r="B98" s="114"/>
      <c r="C98" s="115"/>
      <c r="D98" s="116"/>
      <c r="E98" s="157"/>
      <c r="F98" s="157"/>
      <c r="G98" s="158"/>
      <c r="H98" s="58"/>
      <c r="I98" s="32"/>
      <c r="J98" s="117"/>
      <c r="K98" s="117"/>
      <c r="L98" s="117"/>
      <c r="M98" s="117"/>
      <c r="N98" s="117"/>
      <c r="O98" s="43"/>
      <c r="Q98" s="35"/>
      <c r="R98" s="36"/>
      <c r="S98" s="37"/>
    </row>
    <row r="99" spans="2:19" s="24" customFormat="1" ht="20.100000000000001" customHeight="1">
      <c r="B99" s="108" t="s">
        <v>75</v>
      </c>
      <c r="C99" s="107" t="s">
        <v>76</v>
      </c>
      <c r="D99" s="62"/>
      <c r="E99" s="162"/>
      <c r="F99" s="162"/>
      <c r="G99" s="163"/>
      <c r="H99" s="63"/>
      <c r="I99" s="32"/>
      <c r="J99" s="64"/>
      <c r="K99" s="64"/>
      <c r="L99" s="64"/>
      <c r="M99" s="64"/>
      <c r="N99" s="64">
        <f>SUBTOTAL(9,N101:N101)</f>
        <v>0</v>
      </c>
      <c r="O99" s="66">
        <f>SUBTOTAL(9,O101:O101)</f>
        <v>0</v>
      </c>
      <c r="Q99" s="35"/>
      <c r="R99" s="36"/>
      <c r="S99" s="37"/>
    </row>
    <row r="100" spans="2:19" s="24" customFormat="1" ht="20.100000000000001" customHeight="1">
      <c r="B100" s="67"/>
      <c r="C100" s="68"/>
      <c r="D100" s="69"/>
      <c r="E100" s="164"/>
      <c r="F100" s="164"/>
      <c r="G100" s="165"/>
      <c r="H100" s="70"/>
      <c r="I100" s="32"/>
      <c r="J100" s="71"/>
      <c r="K100" s="71"/>
      <c r="L100" s="71"/>
      <c r="M100" s="71"/>
      <c r="N100" s="71"/>
      <c r="O100" s="73"/>
      <c r="Q100" s="35"/>
      <c r="R100" s="36"/>
      <c r="S100" s="37"/>
    </row>
    <row r="101" spans="2:19" s="50" customFormat="1" ht="140.1" customHeight="1">
      <c r="B101" s="109" t="s">
        <v>146</v>
      </c>
      <c r="C101" s="94" t="s">
        <v>147</v>
      </c>
      <c r="D101" s="96" t="s">
        <v>3</v>
      </c>
      <c r="E101" s="159"/>
      <c r="F101" s="159"/>
      <c r="G101" s="168"/>
      <c r="H101" s="48">
        <f t="shared" ref="H101" si="103">ROUND(+E101+F101+G101,2)</f>
        <v>0</v>
      </c>
      <c r="I101" s="80"/>
      <c r="J101" s="47">
        <v>755.63</v>
      </c>
      <c r="K101" s="47">
        <f t="shared" ref="K101" si="104">ROUND($J101*E101,2)</f>
        <v>0</v>
      </c>
      <c r="L101" s="47">
        <f t="shared" ref="L101" si="105">ROUND($J101*F101,2)</f>
        <v>0</v>
      </c>
      <c r="M101" s="47">
        <f t="shared" ref="M101" si="106">ROUND($J101*G101,2)</f>
        <v>0</v>
      </c>
      <c r="N101" s="47">
        <f t="shared" ref="N101" si="107">ROUND($J101*H101,2)</f>
        <v>0</v>
      </c>
      <c r="O101" s="51" t="str">
        <f t="shared" ref="O101" si="108">IFERROR(+$N101/$J$138,"")</f>
        <v/>
      </c>
      <c r="Q101" s="13"/>
      <c r="R101" s="36"/>
      <c r="S101" s="37"/>
    </row>
    <row r="102" spans="2:19" s="24" customFormat="1" ht="20.100000000000001" customHeight="1">
      <c r="B102" s="108" t="s">
        <v>148</v>
      </c>
      <c r="C102" s="107" t="s">
        <v>149</v>
      </c>
      <c r="D102" s="62"/>
      <c r="E102" s="162"/>
      <c r="F102" s="162"/>
      <c r="G102" s="163"/>
      <c r="H102" s="63"/>
      <c r="I102" s="32"/>
      <c r="J102" s="64"/>
      <c r="K102" s="64"/>
      <c r="L102" s="64"/>
      <c r="M102" s="64"/>
      <c r="N102" s="64">
        <f>SUBTOTAL(9,N104:N109)</f>
        <v>0</v>
      </c>
      <c r="O102" s="66">
        <f>SUBTOTAL(9,O104:O109)</f>
        <v>0</v>
      </c>
      <c r="Q102" s="35"/>
      <c r="R102" s="36"/>
      <c r="S102" s="37"/>
    </row>
    <row r="103" spans="2:19" s="24" customFormat="1" ht="20.100000000000001" customHeight="1">
      <c r="B103" s="67"/>
      <c r="C103" s="68"/>
      <c r="D103" s="69"/>
      <c r="E103" s="164"/>
      <c r="F103" s="164"/>
      <c r="G103" s="165"/>
      <c r="H103" s="70"/>
      <c r="I103" s="32"/>
      <c r="J103" s="71"/>
      <c r="K103" s="71"/>
      <c r="L103" s="71"/>
      <c r="M103" s="71"/>
      <c r="N103" s="71"/>
      <c r="O103" s="73"/>
      <c r="Q103" s="35"/>
      <c r="R103" s="36"/>
      <c r="S103" s="37"/>
    </row>
    <row r="104" spans="2:19" s="50" customFormat="1" ht="120" customHeight="1">
      <c r="B104" s="109" t="s">
        <v>150</v>
      </c>
      <c r="C104" s="94" t="s">
        <v>163</v>
      </c>
      <c r="D104" s="96" t="s">
        <v>3</v>
      </c>
      <c r="E104" s="159"/>
      <c r="F104" s="159"/>
      <c r="G104" s="168"/>
      <c r="H104" s="48">
        <f t="shared" ref="H104:H109" si="109">ROUND(+E104+F104+G104,2)</f>
        <v>0</v>
      </c>
      <c r="I104" s="80"/>
      <c r="J104" s="47">
        <v>174.63</v>
      </c>
      <c r="K104" s="47">
        <f t="shared" ref="K104:K109" si="110">ROUND($J104*E104,2)</f>
        <v>0</v>
      </c>
      <c r="L104" s="47">
        <f t="shared" ref="L104:L109" si="111">ROUND($J104*F104,2)</f>
        <v>0</v>
      </c>
      <c r="M104" s="47">
        <f t="shared" ref="M104:M109" si="112">ROUND($J104*G104,2)</f>
        <v>0</v>
      </c>
      <c r="N104" s="47">
        <f t="shared" ref="N104:N109" si="113">ROUND($J104*H104,2)</f>
        <v>0</v>
      </c>
      <c r="O104" s="51" t="str">
        <f t="shared" ref="O104:O109" si="114">IFERROR(+$N104/$J$138,"")</f>
        <v/>
      </c>
      <c r="Q104" s="13"/>
      <c r="R104" s="36"/>
      <c r="S104" s="37"/>
    </row>
    <row r="105" spans="2:19" s="50" customFormat="1" ht="80.099999999999994" customHeight="1">
      <c r="B105" s="109" t="s">
        <v>151</v>
      </c>
      <c r="C105" s="94" t="s">
        <v>164</v>
      </c>
      <c r="D105" s="96" t="s">
        <v>3</v>
      </c>
      <c r="E105" s="159"/>
      <c r="F105" s="159"/>
      <c r="G105" s="168"/>
      <c r="H105" s="48">
        <f t="shared" si="109"/>
        <v>0</v>
      </c>
      <c r="I105" s="80"/>
      <c r="J105" s="47">
        <v>50.4</v>
      </c>
      <c r="K105" s="47">
        <f t="shared" si="110"/>
        <v>0</v>
      </c>
      <c r="L105" s="47">
        <f t="shared" si="111"/>
        <v>0</v>
      </c>
      <c r="M105" s="47">
        <f t="shared" si="112"/>
        <v>0</v>
      </c>
      <c r="N105" s="47">
        <f t="shared" si="113"/>
        <v>0</v>
      </c>
      <c r="O105" s="51" t="str">
        <f t="shared" si="114"/>
        <v/>
      </c>
      <c r="Q105" s="13"/>
      <c r="R105" s="36"/>
      <c r="S105" s="37"/>
    </row>
    <row r="106" spans="2:19" s="50" customFormat="1" ht="200.1" customHeight="1">
      <c r="B106" s="109" t="s">
        <v>152</v>
      </c>
      <c r="C106" s="94" t="s">
        <v>165</v>
      </c>
      <c r="D106" s="96" t="s">
        <v>3</v>
      </c>
      <c r="E106" s="159"/>
      <c r="F106" s="159"/>
      <c r="G106" s="168"/>
      <c r="H106" s="48">
        <f t="shared" si="109"/>
        <v>0</v>
      </c>
      <c r="I106" s="80"/>
      <c r="J106" s="47">
        <v>209.78</v>
      </c>
      <c r="K106" s="47">
        <f t="shared" si="110"/>
        <v>0</v>
      </c>
      <c r="L106" s="47">
        <f t="shared" si="111"/>
        <v>0</v>
      </c>
      <c r="M106" s="47">
        <f t="shared" si="112"/>
        <v>0</v>
      </c>
      <c r="N106" s="47">
        <f t="shared" si="113"/>
        <v>0</v>
      </c>
      <c r="O106" s="51" t="str">
        <f t="shared" si="114"/>
        <v/>
      </c>
      <c r="Q106" s="13"/>
      <c r="R106" s="36"/>
      <c r="S106" s="37"/>
    </row>
    <row r="107" spans="2:19" s="50" customFormat="1" ht="180" customHeight="1">
      <c r="B107" s="109" t="s">
        <v>153</v>
      </c>
      <c r="C107" s="94" t="s">
        <v>166</v>
      </c>
      <c r="D107" s="96" t="s">
        <v>3</v>
      </c>
      <c r="E107" s="159"/>
      <c r="F107" s="159"/>
      <c r="G107" s="168"/>
      <c r="H107" s="48">
        <f t="shared" ref="H107" si="115">ROUND(+E107+F107+G107,2)</f>
        <v>0</v>
      </c>
      <c r="I107" s="80"/>
      <c r="J107" s="47">
        <v>27.119999999999997</v>
      </c>
      <c r="K107" s="47">
        <f t="shared" ref="K107" si="116">ROUND($J107*E107,2)</f>
        <v>0</v>
      </c>
      <c r="L107" s="47">
        <f t="shared" ref="L107" si="117">ROUND($J107*F107,2)</f>
        <v>0</v>
      </c>
      <c r="M107" s="47">
        <f t="shared" ref="M107" si="118">ROUND($J107*G107,2)</f>
        <v>0</v>
      </c>
      <c r="N107" s="47">
        <f t="shared" ref="N107" si="119">ROUND($J107*H107,2)</f>
        <v>0</v>
      </c>
      <c r="O107" s="51" t="str">
        <f t="shared" si="114"/>
        <v/>
      </c>
      <c r="Q107" s="13"/>
      <c r="R107" s="36"/>
      <c r="S107" s="37"/>
    </row>
    <row r="108" spans="2:19" s="50" customFormat="1" ht="180" customHeight="1">
      <c r="B108" s="109" t="s">
        <v>154</v>
      </c>
      <c r="C108" s="94" t="s">
        <v>167</v>
      </c>
      <c r="D108" s="96" t="s">
        <v>3</v>
      </c>
      <c r="E108" s="159"/>
      <c r="F108" s="159"/>
      <c r="G108" s="168"/>
      <c r="H108" s="48">
        <f t="shared" si="109"/>
        <v>0</v>
      </c>
      <c r="I108" s="80"/>
      <c r="J108" s="47">
        <v>238.5</v>
      </c>
      <c r="K108" s="47">
        <f t="shared" si="110"/>
        <v>0</v>
      </c>
      <c r="L108" s="47">
        <f t="shared" si="111"/>
        <v>0</v>
      </c>
      <c r="M108" s="47">
        <f t="shared" si="112"/>
        <v>0</v>
      </c>
      <c r="N108" s="47">
        <f t="shared" si="113"/>
        <v>0</v>
      </c>
      <c r="O108" s="51" t="str">
        <f t="shared" si="114"/>
        <v/>
      </c>
      <c r="Q108" s="13"/>
      <c r="R108" s="36"/>
      <c r="S108" s="37"/>
    </row>
    <row r="109" spans="2:19" s="50" customFormat="1" ht="159.94999999999999" customHeight="1">
      <c r="B109" s="109" t="s">
        <v>155</v>
      </c>
      <c r="C109" s="94" t="s">
        <v>168</v>
      </c>
      <c r="D109" s="96" t="s">
        <v>3</v>
      </c>
      <c r="E109" s="159"/>
      <c r="F109" s="159"/>
      <c r="G109" s="168"/>
      <c r="H109" s="48">
        <f t="shared" si="109"/>
        <v>0</v>
      </c>
      <c r="I109" s="80"/>
      <c r="J109" s="47">
        <v>37.549999999999997</v>
      </c>
      <c r="K109" s="47">
        <f t="shared" si="110"/>
        <v>0</v>
      </c>
      <c r="L109" s="47">
        <f t="shared" si="111"/>
        <v>0</v>
      </c>
      <c r="M109" s="47">
        <f t="shared" si="112"/>
        <v>0</v>
      </c>
      <c r="N109" s="47">
        <f t="shared" si="113"/>
        <v>0</v>
      </c>
      <c r="O109" s="51" t="str">
        <f t="shared" si="114"/>
        <v/>
      </c>
      <c r="Q109" s="13"/>
      <c r="R109" s="36"/>
      <c r="S109" s="37"/>
    </row>
    <row r="110" spans="2:19" s="24" customFormat="1" ht="20.100000000000001" customHeight="1">
      <c r="B110" s="108" t="s">
        <v>156</v>
      </c>
      <c r="C110" s="107" t="s">
        <v>157</v>
      </c>
      <c r="D110" s="62"/>
      <c r="E110" s="162"/>
      <c r="F110" s="162"/>
      <c r="G110" s="163"/>
      <c r="H110" s="63"/>
      <c r="I110" s="32"/>
      <c r="J110" s="64"/>
      <c r="K110" s="64"/>
      <c r="L110" s="64"/>
      <c r="M110" s="64"/>
      <c r="N110" s="64">
        <f>SUBTOTAL(9,N112:N115)</f>
        <v>0</v>
      </c>
      <c r="O110" s="66">
        <f>SUBTOTAL(9,O112:O115)</f>
        <v>0</v>
      </c>
      <c r="Q110" s="35"/>
      <c r="R110" s="36"/>
      <c r="S110" s="37"/>
    </row>
    <row r="111" spans="2:19" s="24" customFormat="1" ht="20.100000000000001" customHeight="1">
      <c r="B111" s="67"/>
      <c r="C111" s="68"/>
      <c r="D111" s="69"/>
      <c r="E111" s="164"/>
      <c r="F111" s="164"/>
      <c r="G111" s="165"/>
      <c r="H111" s="70"/>
      <c r="I111" s="32"/>
      <c r="J111" s="71"/>
      <c r="K111" s="71"/>
      <c r="L111" s="71"/>
      <c r="M111" s="71"/>
      <c r="N111" s="71"/>
      <c r="O111" s="73"/>
      <c r="Q111" s="35"/>
      <c r="R111" s="36"/>
      <c r="S111" s="37"/>
    </row>
    <row r="112" spans="2:19" s="50" customFormat="1" ht="120" customHeight="1">
      <c r="B112" s="109" t="s">
        <v>158</v>
      </c>
      <c r="C112" s="94" t="s">
        <v>169</v>
      </c>
      <c r="D112" s="96" t="s">
        <v>3</v>
      </c>
      <c r="E112" s="159"/>
      <c r="F112" s="159"/>
      <c r="G112" s="168"/>
      <c r="H112" s="48">
        <f t="shared" ref="H112:H115" si="120">ROUND(+E112+F112+G112,2)</f>
        <v>0</v>
      </c>
      <c r="I112" s="80"/>
      <c r="J112" s="47">
        <v>541.66</v>
      </c>
      <c r="K112" s="47">
        <f t="shared" ref="K112:K115" si="121">ROUND($J112*E112,2)</f>
        <v>0</v>
      </c>
      <c r="L112" s="47">
        <f t="shared" ref="L112:L115" si="122">ROUND($J112*F112,2)</f>
        <v>0</v>
      </c>
      <c r="M112" s="47">
        <f t="shared" ref="M112:M115" si="123">ROUND($J112*G112,2)</f>
        <v>0</v>
      </c>
      <c r="N112" s="47">
        <f t="shared" ref="N112:N115" si="124">ROUND($J112*H112,2)</f>
        <v>0</v>
      </c>
      <c r="O112" s="51" t="str">
        <f t="shared" ref="O112:O115" si="125">IFERROR(+$N112/$J$138,"")</f>
        <v/>
      </c>
      <c r="Q112" s="13"/>
      <c r="R112" s="36"/>
      <c r="S112" s="37"/>
    </row>
    <row r="113" spans="2:19" s="50" customFormat="1" ht="120" customHeight="1">
      <c r="B113" s="109" t="s">
        <v>159</v>
      </c>
      <c r="C113" s="94" t="s">
        <v>170</v>
      </c>
      <c r="D113" s="96" t="s">
        <v>3</v>
      </c>
      <c r="E113" s="159"/>
      <c r="F113" s="159"/>
      <c r="G113" s="168"/>
      <c r="H113" s="48">
        <f t="shared" si="120"/>
        <v>0</v>
      </c>
      <c r="I113" s="80"/>
      <c r="J113" s="47">
        <v>1126.24</v>
      </c>
      <c r="K113" s="47">
        <f t="shared" si="121"/>
        <v>0</v>
      </c>
      <c r="L113" s="47">
        <f t="shared" si="122"/>
        <v>0</v>
      </c>
      <c r="M113" s="47">
        <f t="shared" si="123"/>
        <v>0</v>
      </c>
      <c r="N113" s="47">
        <f t="shared" si="124"/>
        <v>0</v>
      </c>
      <c r="O113" s="51" t="str">
        <f t="shared" si="125"/>
        <v/>
      </c>
      <c r="Q113" s="13"/>
      <c r="R113" s="36"/>
      <c r="S113" s="37"/>
    </row>
    <row r="114" spans="2:19" s="50" customFormat="1" ht="80.099999999999994" customHeight="1">
      <c r="B114" s="109" t="s">
        <v>160</v>
      </c>
      <c r="C114" s="94" t="s">
        <v>171</v>
      </c>
      <c r="D114" s="96" t="s">
        <v>3</v>
      </c>
      <c r="E114" s="159"/>
      <c r="F114" s="159"/>
      <c r="G114" s="168"/>
      <c r="H114" s="48">
        <f t="shared" si="120"/>
        <v>0</v>
      </c>
      <c r="I114" s="80"/>
      <c r="J114" s="47">
        <v>30</v>
      </c>
      <c r="K114" s="47">
        <f t="shared" si="121"/>
        <v>0</v>
      </c>
      <c r="L114" s="47">
        <f t="shared" si="122"/>
        <v>0</v>
      </c>
      <c r="M114" s="47">
        <f t="shared" si="123"/>
        <v>0</v>
      </c>
      <c r="N114" s="47">
        <f t="shared" si="124"/>
        <v>0</v>
      </c>
      <c r="O114" s="51" t="str">
        <f t="shared" si="125"/>
        <v/>
      </c>
      <c r="Q114" s="13"/>
      <c r="R114" s="36"/>
      <c r="S114" s="37"/>
    </row>
    <row r="115" spans="2:19" s="50" customFormat="1" ht="60" customHeight="1">
      <c r="B115" s="109" t="s">
        <v>161</v>
      </c>
      <c r="C115" s="94" t="s">
        <v>172</v>
      </c>
      <c r="D115" s="96" t="s">
        <v>4</v>
      </c>
      <c r="E115" s="159"/>
      <c r="F115" s="159"/>
      <c r="G115" s="168"/>
      <c r="H115" s="48">
        <f t="shared" si="120"/>
        <v>0</v>
      </c>
      <c r="I115" s="80"/>
      <c r="J115" s="47">
        <v>32</v>
      </c>
      <c r="K115" s="47">
        <f t="shared" si="121"/>
        <v>0</v>
      </c>
      <c r="L115" s="47">
        <f t="shared" si="122"/>
        <v>0</v>
      </c>
      <c r="M115" s="47">
        <f t="shared" si="123"/>
        <v>0</v>
      </c>
      <c r="N115" s="47">
        <f t="shared" si="124"/>
        <v>0</v>
      </c>
      <c r="O115" s="51" t="str">
        <f t="shared" si="125"/>
        <v/>
      </c>
      <c r="Q115" s="13"/>
      <c r="R115" s="36"/>
      <c r="S115" s="37"/>
    </row>
    <row r="116" spans="2:19" s="24" customFormat="1" ht="20.100000000000001" customHeight="1">
      <c r="B116" s="110">
        <v>16</v>
      </c>
      <c r="C116" s="111" t="s">
        <v>173</v>
      </c>
      <c r="D116" s="112"/>
      <c r="E116" s="160"/>
      <c r="F116" s="160"/>
      <c r="G116" s="161"/>
      <c r="H116" s="55"/>
      <c r="I116" s="32"/>
      <c r="J116" s="113"/>
      <c r="K116" s="113"/>
      <c r="L116" s="113"/>
      <c r="M116" s="113"/>
      <c r="N116" s="113"/>
      <c r="O116" s="57"/>
      <c r="Q116" s="35"/>
      <c r="R116" s="36"/>
      <c r="S116" s="37"/>
    </row>
    <row r="117" spans="2:19" s="24" customFormat="1" ht="20.100000000000001" customHeight="1">
      <c r="B117" s="114"/>
      <c r="C117" s="115"/>
      <c r="D117" s="116"/>
      <c r="E117" s="157"/>
      <c r="F117" s="157"/>
      <c r="G117" s="158"/>
      <c r="H117" s="58"/>
      <c r="I117" s="32"/>
      <c r="J117" s="117"/>
      <c r="K117" s="117"/>
      <c r="L117" s="117"/>
      <c r="M117" s="117"/>
      <c r="N117" s="117"/>
      <c r="O117" s="43"/>
      <c r="Q117" s="35"/>
      <c r="R117" s="36"/>
      <c r="S117" s="37"/>
    </row>
    <row r="118" spans="2:19" s="24" customFormat="1" ht="20.100000000000001" customHeight="1">
      <c r="B118" s="110">
        <v>17</v>
      </c>
      <c r="C118" s="111" t="s">
        <v>21</v>
      </c>
      <c r="D118" s="112"/>
      <c r="E118" s="160"/>
      <c r="F118" s="160"/>
      <c r="G118" s="161"/>
      <c r="H118" s="55"/>
      <c r="I118" s="32"/>
      <c r="J118" s="113"/>
      <c r="K118" s="113"/>
      <c r="L118" s="113"/>
      <c r="M118" s="113"/>
      <c r="N118" s="113">
        <f>SUBTOTAL(9,N120:N122)</f>
        <v>0</v>
      </c>
      <c r="O118" s="57">
        <f>SUBTOTAL(9,O120:O122)</f>
        <v>0</v>
      </c>
      <c r="Q118" s="35"/>
      <c r="R118" s="36"/>
      <c r="S118" s="37"/>
    </row>
    <row r="119" spans="2:19" s="24" customFormat="1" ht="20.100000000000001" customHeight="1">
      <c r="B119" s="114"/>
      <c r="C119" s="115"/>
      <c r="D119" s="116"/>
      <c r="E119" s="157"/>
      <c r="F119" s="157"/>
      <c r="G119" s="158"/>
      <c r="H119" s="58"/>
      <c r="I119" s="32"/>
      <c r="J119" s="117"/>
      <c r="K119" s="117"/>
      <c r="L119" s="117"/>
      <c r="M119" s="117"/>
      <c r="N119" s="117"/>
      <c r="O119" s="43"/>
      <c r="Q119" s="35"/>
      <c r="R119" s="36"/>
      <c r="S119" s="37"/>
    </row>
    <row r="120" spans="2:19" s="50" customFormat="1" ht="39.950000000000003" customHeight="1">
      <c r="B120" s="109" t="s">
        <v>38</v>
      </c>
      <c r="C120" s="94" t="s">
        <v>13</v>
      </c>
      <c r="D120" s="96" t="s">
        <v>3</v>
      </c>
      <c r="E120" s="159"/>
      <c r="F120" s="159"/>
      <c r="G120" s="168"/>
      <c r="H120" s="48">
        <f t="shared" ref="H120:H121" si="126">ROUND(+E120+F120+G120,2)</f>
        <v>0</v>
      </c>
      <c r="I120" s="80"/>
      <c r="J120" s="47">
        <v>30</v>
      </c>
      <c r="K120" s="47">
        <f t="shared" ref="K120:N121" si="127">ROUND($J120*E120,2)</f>
        <v>0</v>
      </c>
      <c r="L120" s="47">
        <f t="shared" si="127"/>
        <v>0</v>
      </c>
      <c r="M120" s="47">
        <f t="shared" si="127"/>
        <v>0</v>
      </c>
      <c r="N120" s="47">
        <f t="shared" si="127"/>
        <v>0</v>
      </c>
      <c r="O120" s="51" t="str">
        <f t="shared" ref="O120:O122" si="128">IFERROR(+$N120/$J$138,"")</f>
        <v/>
      </c>
      <c r="Q120" s="13"/>
      <c r="R120" s="36"/>
      <c r="S120" s="37"/>
    </row>
    <row r="121" spans="2:19" s="50" customFormat="1" ht="60" customHeight="1">
      <c r="B121" s="109" t="s">
        <v>39</v>
      </c>
      <c r="C121" s="94" t="s">
        <v>63</v>
      </c>
      <c r="D121" s="96" t="s">
        <v>3</v>
      </c>
      <c r="E121" s="159"/>
      <c r="F121" s="159"/>
      <c r="G121" s="168"/>
      <c r="H121" s="48">
        <f t="shared" si="126"/>
        <v>0</v>
      </c>
      <c r="I121" s="80"/>
      <c r="J121" s="47">
        <v>30</v>
      </c>
      <c r="K121" s="47">
        <f t="shared" si="127"/>
        <v>0</v>
      </c>
      <c r="L121" s="47">
        <f t="shared" si="127"/>
        <v>0</v>
      </c>
      <c r="M121" s="47">
        <f t="shared" si="127"/>
        <v>0</v>
      </c>
      <c r="N121" s="47">
        <f t="shared" si="127"/>
        <v>0</v>
      </c>
      <c r="O121" s="51" t="str">
        <f t="shared" si="128"/>
        <v/>
      </c>
      <c r="Q121" s="13"/>
      <c r="R121" s="36"/>
      <c r="S121" s="37"/>
    </row>
    <row r="122" spans="2:19" s="50" customFormat="1" ht="60" customHeight="1">
      <c r="B122" s="109" t="s">
        <v>40</v>
      </c>
      <c r="C122" s="94" t="s">
        <v>62</v>
      </c>
      <c r="D122" s="96" t="s">
        <v>3</v>
      </c>
      <c r="E122" s="159"/>
      <c r="F122" s="159"/>
      <c r="G122" s="168"/>
      <c r="H122" s="48">
        <f t="shared" ref="H122" si="129">ROUND(+E122+F122+G122,2)</f>
        <v>0</v>
      </c>
      <c r="I122" s="80"/>
      <c r="J122" s="47">
        <v>30</v>
      </c>
      <c r="K122" s="47">
        <f t="shared" ref="K122" si="130">ROUND($J122*E122,2)</f>
        <v>0</v>
      </c>
      <c r="L122" s="47">
        <f t="shared" ref="L122" si="131">ROUND($J122*F122,2)</f>
        <v>0</v>
      </c>
      <c r="M122" s="47">
        <f t="shared" ref="M122" si="132">ROUND($J122*G122,2)</f>
        <v>0</v>
      </c>
      <c r="N122" s="47">
        <f t="shared" ref="N122" si="133">ROUND($J122*H122,2)</f>
        <v>0</v>
      </c>
      <c r="O122" s="51" t="str">
        <f t="shared" si="128"/>
        <v/>
      </c>
      <c r="Q122" s="13"/>
      <c r="R122" s="36"/>
      <c r="S122" s="37"/>
    </row>
    <row r="123" spans="2:19" s="24" customFormat="1" ht="20.100000000000001" customHeight="1">
      <c r="B123" s="110">
        <v>18</v>
      </c>
      <c r="C123" s="111" t="s">
        <v>162</v>
      </c>
      <c r="D123" s="112"/>
      <c r="E123" s="160"/>
      <c r="F123" s="160"/>
      <c r="G123" s="161"/>
      <c r="H123" s="55"/>
      <c r="I123" s="32"/>
      <c r="J123" s="113"/>
      <c r="K123" s="113"/>
      <c r="L123" s="113"/>
      <c r="M123" s="113"/>
      <c r="N123" s="113"/>
      <c r="O123" s="57"/>
      <c r="Q123" s="35"/>
      <c r="R123" s="36"/>
      <c r="S123" s="37"/>
    </row>
    <row r="124" spans="2:19" s="24" customFormat="1" ht="20.100000000000001" customHeight="1">
      <c r="B124" s="114"/>
      <c r="C124" s="115"/>
      <c r="D124" s="116"/>
      <c r="E124" s="157"/>
      <c r="F124" s="157"/>
      <c r="G124" s="158"/>
      <c r="H124" s="58"/>
      <c r="I124" s="32"/>
      <c r="J124" s="117"/>
      <c r="K124" s="117"/>
      <c r="L124" s="117"/>
      <c r="M124" s="117"/>
      <c r="N124" s="117"/>
      <c r="O124" s="43"/>
      <c r="Q124" s="35"/>
      <c r="R124" s="36"/>
      <c r="S124" s="37"/>
    </row>
    <row r="125" spans="2:19" s="24" customFormat="1" ht="20.100000000000001" customHeight="1">
      <c r="B125" s="110">
        <v>19</v>
      </c>
      <c r="C125" s="111" t="s">
        <v>77</v>
      </c>
      <c r="D125" s="112"/>
      <c r="E125" s="160"/>
      <c r="F125" s="160"/>
      <c r="G125" s="161"/>
      <c r="H125" s="55"/>
      <c r="I125" s="32"/>
      <c r="J125" s="113"/>
      <c r="K125" s="113"/>
      <c r="L125" s="113"/>
      <c r="M125" s="113"/>
      <c r="N125" s="113"/>
      <c r="O125" s="57"/>
      <c r="Q125" s="35"/>
      <c r="R125" s="36"/>
      <c r="S125" s="37"/>
    </row>
    <row r="126" spans="2:19" s="24" customFormat="1" ht="20.100000000000001" customHeight="1">
      <c r="B126" s="114"/>
      <c r="C126" s="115"/>
      <c r="D126" s="116"/>
      <c r="E126" s="157"/>
      <c r="F126" s="157"/>
      <c r="G126" s="158"/>
      <c r="H126" s="58"/>
      <c r="I126" s="32"/>
      <c r="J126" s="117"/>
      <c r="K126" s="117"/>
      <c r="L126" s="117"/>
      <c r="M126" s="117"/>
      <c r="N126" s="117"/>
      <c r="O126" s="43"/>
      <c r="Q126" s="35"/>
      <c r="R126" s="36"/>
      <c r="S126" s="37"/>
    </row>
    <row r="127" spans="2:19" s="24" customFormat="1" ht="20.100000000000001" customHeight="1">
      <c r="B127" s="110">
        <v>20</v>
      </c>
      <c r="C127" s="111" t="s">
        <v>51</v>
      </c>
      <c r="D127" s="112"/>
      <c r="E127" s="160"/>
      <c r="F127" s="160"/>
      <c r="G127" s="161"/>
      <c r="H127" s="55"/>
      <c r="I127" s="32"/>
      <c r="J127" s="113"/>
      <c r="K127" s="113"/>
      <c r="L127" s="113"/>
      <c r="M127" s="113"/>
      <c r="N127" s="113">
        <f>SUBTOTAL(9,N129:N133)</f>
        <v>0</v>
      </c>
      <c r="O127" s="57">
        <f>SUBTOTAL(9,O129:O133)</f>
        <v>0</v>
      </c>
      <c r="Q127" s="35"/>
      <c r="R127" s="36"/>
      <c r="S127" s="37"/>
    </row>
    <row r="128" spans="2:19" s="24" customFormat="1" ht="20.100000000000001" customHeight="1">
      <c r="B128" s="114"/>
      <c r="C128" s="115"/>
      <c r="D128" s="116"/>
      <c r="E128" s="157"/>
      <c r="F128" s="157"/>
      <c r="G128" s="158"/>
      <c r="H128" s="58"/>
      <c r="I128" s="32"/>
      <c r="J128" s="117"/>
      <c r="K128" s="117"/>
      <c r="L128" s="117"/>
      <c r="M128" s="117"/>
      <c r="N128" s="117"/>
      <c r="O128" s="43"/>
      <c r="Q128" s="35"/>
      <c r="R128" s="36"/>
      <c r="S128" s="37"/>
    </row>
    <row r="129" spans="1:19" s="105" customFormat="1" ht="20.100000000000001" customHeight="1">
      <c r="B129" s="87" t="s">
        <v>72</v>
      </c>
      <c r="C129" s="154" t="s">
        <v>71</v>
      </c>
      <c r="D129" s="88"/>
      <c r="E129" s="162"/>
      <c r="F129" s="162"/>
      <c r="G129" s="163"/>
      <c r="H129" s="63"/>
      <c r="I129" s="32"/>
      <c r="J129" s="89"/>
      <c r="K129" s="89"/>
      <c r="L129" s="89"/>
      <c r="M129" s="89"/>
      <c r="N129" s="89">
        <f>SUBTOTAL(9,N131:N133)</f>
        <v>0</v>
      </c>
      <c r="O129" s="66">
        <f>SUBTOTAL(9,O131:O133)</f>
        <v>0</v>
      </c>
      <c r="Q129" s="106"/>
      <c r="R129" s="36"/>
      <c r="S129" s="37"/>
    </row>
    <row r="130" spans="1:19" s="105" customFormat="1" ht="20.100000000000001" customHeight="1">
      <c r="B130" s="90"/>
      <c r="C130" s="91"/>
      <c r="D130" s="92"/>
      <c r="E130" s="164"/>
      <c r="F130" s="164"/>
      <c r="G130" s="165"/>
      <c r="H130" s="70"/>
      <c r="I130" s="32"/>
      <c r="J130" s="93"/>
      <c r="K130" s="93"/>
      <c r="L130" s="93"/>
      <c r="M130" s="93"/>
      <c r="N130" s="93"/>
      <c r="O130" s="73"/>
      <c r="Q130" s="106"/>
      <c r="R130" s="36"/>
      <c r="S130" s="37"/>
    </row>
    <row r="131" spans="1:19" s="50" customFormat="1" ht="80.099999999999994" customHeight="1">
      <c r="B131" s="104" t="s">
        <v>73</v>
      </c>
      <c r="C131" s="95" t="s">
        <v>70</v>
      </c>
      <c r="D131" s="97" t="s">
        <v>6</v>
      </c>
      <c r="E131" s="159"/>
      <c r="F131" s="159"/>
      <c r="G131" s="168"/>
      <c r="H131" s="48">
        <f t="shared" ref="H131:H132" si="134">ROUND(+E131+F131+G131,2)</f>
        <v>0</v>
      </c>
      <c r="I131" s="80"/>
      <c r="J131" s="47">
        <v>20</v>
      </c>
      <c r="K131" s="47">
        <f t="shared" ref="K131:K132" si="135">ROUND($J131*E131,2)</f>
        <v>0</v>
      </c>
      <c r="L131" s="47">
        <f t="shared" ref="L131:L132" si="136">ROUND($J131*F131,2)</f>
        <v>0</v>
      </c>
      <c r="M131" s="47">
        <f t="shared" ref="M131:M132" si="137">ROUND($J131*G131,2)</f>
        <v>0</v>
      </c>
      <c r="N131" s="47">
        <f t="shared" ref="N131:N132" si="138">ROUND($J131*H131,2)</f>
        <v>0</v>
      </c>
      <c r="O131" s="51" t="str">
        <f t="shared" ref="O131:O133" si="139">IFERROR(+$N131/$J$138,"")</f>
        <v/>
      </c>
      <c r="Q131" s="13"/>
      <c r="R131" s="36"/>
      <c r="S131" s="37"/>
    </row>
    <row r="132" spans="1:19" s="50" customFormat="1" ht="60" customHeight="1">
      <c r="B132" s="104" t="s">
        <v>176</v>
      </c>
      <c r="C132" s="95" t="s">
        <v>174</v>
      </c>
      <c r="D132" s="97" t="s">
        <v>175</v>
      </c>
      <c r="E132" s="159"/>
      <c r="F132" s="159"/>
      <c r="G132" s="168"/>
      <c r="H132" s="48">
        <f t="shared" si="134"/>
        <v>0</v>
      </c>
      <c r="I132" s="80"/>
      <c r="J132" s="47">
        <v>2500</v>
      </c>
      <c r="K132" s="47">
        <f t="shared" si="135"/>
        <v>0</v>
      </c>
      <c r="L132" s="47">
        <f t="shared" si="136"/>
        <v>0</v>
      </c>
      <c r="M132" s="47">
        <f t="shared" si="137"/>
        <v>0</v>
      </c>
      <c r="N132" s="47">
        <f t="shared" si="138"/>
        <v>0</v>
      </c>
      <c r="O132" s="51" t="str">
        <f t="shared" si="139"/>
        <v/>
      </c>
      <c r="Q132" s="13"/>
      <c r="R132" s="36"/>
      <c r="S132" s="37"/>
    </row>
    <row r="133" spans="1:19" s="50" customFormat="1" ht="99.95" customHeight="1">
      <c r="B133" s="104" t="s">
        <v>192</v>
      </c>
      <c r="C133" s="95" t="s">
        <v>193</v>
      </c>
      <c r="D133" s="97" t="s">
        <v>6</v>
      </c>
      <c r="E133" s="159"/>
      <c r="F133" s="159"/>
      <c r="G133" s="168"/>
      <c r="H133" s="48">
        <f t="shared" ref="H133" si="140">ROUND(+E133+F133+G133,2)</f>
        <v>0</v>
      </c>
      <c r="I133" s="80"/>
      <c r="J133" s="47">
        <v>1</v>
      </c>
      <c r="K133" s="47">
        <f t="shared" ref="K133" si="141">ROUND($J133*E133,2)</f>
        <v>0</v>
      </c>
      <c r="L133" s="47">
        <f t="shared" ref="L133" si="142">ROUND($J133*F133,2)</f>
        <v>0</v>
      </c>
      <c r="M133" s="47">
        <f t="shared" ref="M133" si="143">ROUND($J133*G133,2)</f>
        <v>0</v>
      </c>
      <c r="N133" s="47">
        <f t="shared" ref="N133" si="144">ROUND($J133*H133,2)</f>
        <v>0</v>
      </c>
      <c r="O133" s="51" t="str">
        <f t="shared" si="139"/>
        <v/>
      </c>
      <c r="Q133" s="13"/>
      <c r="R133" s="36"/>
      <c r="S133" s="37"/>
    </row>
    <row r="134" spans="1:19" s="24" customFormat="1" ht="20.100000000000001" customHeight="1">
      <c r="B134" s="110">
        <v>21</v>
      </c>
      <c r="C134" s="111" t="s">
        <v>43</v>
      </c>
      <c r="D134" s="112"/>
      <c r="E134" s="160"/>
      <c r="F134" s="160"/>
      <c r="G134" s="161"/>
      <c r="H134" s="55"/>
      <c r="I134" s="32"/>
      <c r="J134" s="113"/>
      <c r="K134" s="113"/>
      <c r="L134" s="113"/>
      <c r="M134" s="113"/>
      <c r="N134" s="113">
        <f>SUBTOTAL(9,N136:N136)</f>
        <v>0</v>
      </c>
      <c r="O134" s="57">
        <f>SUBTOTAL(9,O136:O136)</f>
        <v>0</v>
      </c>
      <c r="Q134" s="35"/>
      <c r="R134" s="36"/>
      <c r="S134" s="37"/>
    </row>
    <row r="135" spans="1:19" s="24" customFormat="1" ht="20.100000000000001" customHeight="1">
      <c r="B135" s="118"/>
      <c r="C135" s="119"/>
      <c r="D135" s="120"/>
      <c r="E135" s="169"/>
      <c r="F135" s="169"/>
      <c r="G135" s="170"/>
      <c r="H135" s="121"/>
      <c r="I135" s="32"/>
      <c r="J135" s="122"/>
      <c r="K135" s="122"/>
      <c r="L135" s="122"/>
      <c r="M135" s="122"/>
      <c r="N135" s="123"/>
      <c r="O135" s="124"/>
      <c r="Q135" s="35"/>
      <c r="R135" s="36"/>
      <c r="S135" s="37"/>
    </row>
    <row r="136" spans="1:19" s="50" customFormat="1" ht="39.950000000000003" customHeight="1" thickBot="1">
      <c r="B136" s="125" t="s">
        <v>44</v>
      </c>
      <c r="C136" s="153" t="s">
        <v>78</v>
      </c>
      <c r="D136" s="126" t="s">
        <v>0</v>
      </c>
      <c r="E136" s="171"/>
      <c r="F136" s="171"/>
      <c r="G136" s="172"/>
      <c r="H136" s="127">
        <f>ROUND(+E136+F136+G136,2)</f>
        <v>0</v>
      </c>
      <c r="I136" s="80"/>
      <c r="J136" s="150"/>
      <c r="K136" s="151">
        <f>ROUND($J136*E136,2)</f>
        <v>0</v>
      </c>
      <c r="L136" s="151">
        <f>ROUND($J136*F136,2)</f>
        <v>0</v>
      </c>
      <c r="M136" s="151">
        <f>ROUND($J136*G136,2)</f>
        <v>0</v>
      </c>
      <c r="N136" s="128">
        <f>ROUND((N13+N16+N31+N46+N97+N118+N127)*0.0887,2)</f>
        <v>0</v>
      </c>
      <c r="O136" s="152" t="str">
        <f>IFERROR(+$N136/$J$138,"")</f>
        <v/>
      </c>
      <c r="Q136" s="13"/>
      <c r="R136" s="36"/>
      <c r="S136" s="37"/>
    </row>
    <row r="137" spans="1:19" ht="30" customHeight="1" thickBot="1">
      <c r="A137" s="129"/>
      <c r="B137" s="130"/>
      <c r="C137" s="131"/>
      <c r="D137" s="130"/>
      <c r="E137" s="132"/>
      <c r="F137" s="132"/>
      <c r="G137" s="132"/>
      <c r="H137" s="132"/>
      <c r="I137" s="132"/>
      <c r="J137" s="132"/>
      <c r="K137" s="132"/>
      <c r="L137" s="132"/>
      <c r="M137" s="132"/>
      <c r="N137" s="132"/>
      <c r="O137" s="133"/>
      <c r="P137" s="129"/>
    </row>
    <row r="138" spans="1:19" s="138" customFormat="1" ht="30" customHeight="1" thickBot="1">
      <c r="A138" s="134"/>
      <c r="B138" s="174" t="s">
        <v>191</v>
      </c>
      <c r="C138" s="175"/>
      <c r="D138" s="175"/>
      <c r="E138" s="175"/>
      <c r="F138" s="175"/>
      <c r="G138" s="175"/>
      <c r="H138" s="176"/>
      <c r="I138" s="135"/>
      <c r="J138" s="180">
        <f>ROUND(SUBTOTAL(9,N13:N136),2)</f>
        <v>0</v>
      </c>
      <c r="K138" s="181"/>
      <c r="L138" s="181"/>
      <c r="M138" s="181"/>
      <c r="N138" s="182"/>
      <c r="O138" s="136">
        <f>SUBTOTAL(9,O13:O136)</f>
        <v>0</v>
      </c>
      <c r="P138" s="134"/>
      <c r="Q138" s="137"/>
    </row>
    <row r="139" spans="1:19" s="105" customFormat="1" ht="30" customHeight="1" thickBot="1">
      <c r="A139" s="139"/>
      <c r="B139" s="174" t="s">
        <v>65</v>
      </c>
      <c r="C139" s="175"/>
      <c r="D139" s="175"/>
      <c r="E139" s="175"/>
      <c r="F139" s="175"/>
      <c r="G139" s="176"/>
      <c r="H139" s="173">
        <v>0.2</v>
      </c>
      <c r="I139" s="135"/>
      <c r="J139" s="180">
        <f>ROUND(J138*H139,2)</f>
        <v>0</v>
      </c>
      <c r="K139" s="181"/>
      <c r="L139" s="181"/>
      <c r="M139" s="181"/>
      <c r="N139" s="182"/>
      <c r="O139" s="140"/>
      <c r="P139" s="139"/>
      <c r="Q139" s="106"/>
    </row>
    <row r="140" spans="1:19" s="105" customFormat="1" ht="30" customHeight="1" thickBot="1">
      <c r="A140" s="139"/>
      <c r="B140" s="177" t="s">
        <v>195</v>
      </c>
      <c r="C140" s="178"/>
      <c r="D140" s="178"/>
      <c r="E140" s="178"/>
      <c r="F140" s="178"/>
      <c r="G140" s="178"/>
      <c r="H140" s="179"/>
      <c r="I140" s="135"/>
      <c r="J140" s="180">
        <f>ROUND(J139+J138,2)</f>
        <v>0</v>
      </c>
      <c r="K140" s="181"/>
      <c r="L140" s="181"/>
      <c r="M140" s="181"/>
      <c r="N140" s="182"/>
      <c r="O140" s="141"/>
      <c r="P140" s="139"/>
      <c r="Q140" s="106"/>
    </row>
    <row r="141" spans="1:19" s="105" customFormat="1" ht="30" customHeight="1">
      <c r="A141" s="139"/>
      <c r="B141" s="142"/>
      <c r="C141" s="143"/>
      <c r="D141" s="144"/>
      <c r="E141" s="144"/>
      <c r="F141" s="144"/>
      <c r="G141" s="144"/>
      <c r="H141" s="144"/>
      <c r="I141" s="145"/>
      <c r="J141" s="146"/>
      <c r="K141" s="146"/>
      <c r="L141" s="146"/>
      <c r="M141" s="145"/>
      <c r="N141" s="145"/>
      <c r="O141" s="147"/>
      <c r="P141" s="139"/>
      <c r="Q141" s="106"/>
    </row>
    <row r="142" spans="1:19">
      <c r="J142" s="148"/>
      <c r="K142" s="149"/>
      <c r="L142" s="149"/>
      <c r="M142" s="149"/>
      <c r="N142" s="149"/>
    </row>
    <row r="143" spans="1:19">
      <c r="J143" s="148"/>
      <c r="K143" s="149"/>
      <c r="L143" s="149"/>
      <c r="M143" s="149"/>
      <c r="N143" s="149"/>
    </row>
    <row r="144" spans="1:19">
      <c r="J144" s="148"/>
      <c r="K144" s="149"/>
      <c r="L144" s="149"/>
      <c r="M144" s="149"/>
      <c r="N144" s="149"/>
    </row>
    <row r="145" spans="1:19">
      <c r="J145" s="148"/>
      <c r="K145" s="149"/>
      <c r="L145" s="149"/>
      <c r="M145" s="149"/>
      <c r="N145" s="149"/>
    </row>
    <row r="146" spans="1:19" s="7" customFormat="1">
      <c r="A146" s="6"/>
      <c r="B146" s="1"/>
      <c r="C146" s="12"/>
      <c r="D146" s="6"/>
      <c r="E146" s="4"/>
      <c r="F146" s="4"/>
      <c r="G146" s="4"/>
      <c r="H146" s="4"/>
      <c r="I146" s="4"/>
      <c r="J146" s="148"/>
      <c r="K146" s="149"/>
      <c r="L146" s="149"/>
      <c r="M146" s="149"/>
      <c r="N146" s="149"/>
      <c r="P146" s="6"/>
      <c r="Q146" s="8"/>
      <c r="R146" s="6"/>
      <c r="S146" s="6"/>
    </row>
    <row r="147" spans="1:19" s="7" customFormat="1">
      <c r="A147" s="6"/>
      <c r="B147" s="1"/>
      <c r="C147" s="12"/>
      <c r="D147" s="6"/>
      <c r="E147" s="4"/>
      <c r="F147" s="4"/>
      <c r="G147" s="4"/>
      <c r="H147" s="4"/>
      <c r="I147" s="4"/>
      <c r="J147" s="148"/>
      <c r="K147" s="149"/>
      <c r="L147" s="149"/>
      <c r="M147" s="149"/>
      <c r="N147" s="149"/>
      <c r="P147" s="6"/>
      <c r="Q147" s="8"/>
      <c r="R147" s="6"/>
      <c r="S147" s="6"/>
    </row>
    <row r="148" spans="1:19" s="7" customFormat="1">
      <c r="A148" s="6"/>
      <c r="B148" s="1"/>
      <c r="C148" s="12"/>
      <c r="D148" s="6"/>
      <c r="E148" s="4"/>
      <c r="F148" s="4"/>
      <c r="G148" s="4"/>
      <c r="H148" s="4"/>
      <c r="I148" s="4"/>
      <c r="J148" s="148"/>
      <c r="K148" s="149"/>
      <c r="L148" s="149"/>
      <c r="M148" s="149"/>
      <c r="N148" s="149"/>
      <c r="P148" s="6"/>
      <c r="Q148" s="8"/>
      <c r="R148" s="6"/>
      <c r="S148" s="6"/>
    </row>
    <row r="149" spans="1:19" s="7" customFormat="1">
      <c r="A149" s="6"/>
      <c r="B149" s="1"/>
      <c r="C149" s="12"/>
      <c r="D149" s="6"/>
      <c r="E149" s="4"/>
      <c r="F149" s="4"/>
      <c r="G149" s="4"/>
      <c r="H149" s="4"/>
      <c r="I149" s="4"/>
      <c r="J149" s="148"/>
      <c r="K149" s="149"/>
      <c r="L149" s="149"/>
      <c r="M149" s="149"/>
      <c r="N149" s="149"/>
      <c r="P149" s="6"/>
      <c r="Q149" s="8"/>
      <c r="R149" s="6"/>
      <c r="S149" s="6"/>
    </row>
    <row r="150" spans="1:19" s="7" customFormat="1">
      <c r="A150" s="6"/>
      <c r="B150" s="1"/>
      <c r="C150" s="12"/>
      <c r="D150" s="6"/>
      <c r="E150" s="4"/>
      <c r="F150" s="4"/>
      <c r="G150" s="4"/>
      <c r="H150" s="4"/>
      <c r="I150" s="4"/>
      <c r="J150" s="148"/>
      <c r="K150" s="149"/>
      <c r="L150" s="149"/>
      <c r="M150" s="149"/>
      <c r="N150" s="149"/>
      <c r="P150" s="6"/>
      <c r="Q150" s="8"/>
      <c r="R150" s="6"/>
      <c r="S150" s="6"/>
    </row>
    <row r="151" spans="1:19" s="7" customFormat="1">
      <c r="A151" s="6"/>
      <c r="B151" s="1"/>
      <c r="C151" s="12"/>
      <c r="D151" s="6"/>
      <c r="E151" s="4"/>
      <c r="F151" s="4"/>
      <c r="G151" s="4"/>
      <c r="H151" s="4"/>
      <c r="I151" s="4"/>
      <c r="J151" s="148"/>
      <c r="K151" s="149"/>
      <c r="L151" s="149"/>
      <c r="M151" s="149"/>
      <c r="N151" s="149"/>
      <c r="P151" s="6"/>
      <c r="Q151" s="8"/>
      <c r="R151" s="6"/>
      <c r="S151" s="6"/>
    </row>
    <row r="152" spans="1:19" s="7" customFormat="1">
      <c r="A152" s="6"/>
      <c r="B152" s="1"/>
      <c r="C152" s="12"/>
      <c r="D152" s="6"/>
      <c r="E152" s="4"/>
      <c r="F152" s="4"/>
      <c r="G152" s="4"/>
      <c r="H152" s="4"/>
      <c r="I152" s="4"/>
      <c r="J152" s="148"/>
      <c r="K152" s="149"/>
      <c r="L152" s="149"/>
      <c r="M152" s="149"/>
      <c r="N152" s="149"/>
      <c r="P152" s="6"/>
      <c r="Q152" s="8"/>
      <c r="R152" s="6"/>
      <c r="S152" s="6"/>
    </row>
    <row r="153" spans="1:19" s="7" customFormat="1">
      <c r="A153" s="6"/>
      <c r="B153" s="1"/>
      <c r="C153" s="12"/>
      <c r="D153" s="6"/>
      <c r="E153" s="4"/>
      <c r="F153" s="4"/>
      <c r="G153" s="4"/>
      <c r="H153" s="4"/>
      <c r="I153" s="4"/>
      <c r="J153" s="148"/>
      <c r="K153" s="149"/>
      <c r="L153" s="149"/>
      <c r="M153" s="149"/>
      <c r="N153" s="149"/>
      <c r="P153" s="6"/>
      <c r="Q153" s="8"/>
      <c r="R153" s="6"/>
      <c r="S153" s="6"/>
    </row>
    <row r="154" spans="1:19" s="7" customFormat="1">
      <c r="A154" s="6"/>
      <c r="B154" s="1"/>
      <c r="C154" s="12"/>
      <c r="D154" s="6"/>
      <c r="E154" s="4"/>
      <c r="F154" s="4"/>
      <c r="G154" s="4"/>
      <c r="H154" s="4"/>
      <c r="I154" s="4"/>
      <c r="J154" s="148"/>
      <c r="K154" s="149"/>
      <c r="L154" s="149"/>
      <c r="M154" s="149"/>
      <c r="N154" s="149"/>
      <c r="P154" s="6"/>
      <c r="Q154" s="8"/>
      <c r="R154" s="6"/>
      <c r="S154" s="6"/>
    </row>
    <row r="155" spans="1:19" s="7" customFormat="1">
      <c r="A155" s="6"/>
      <c r="B155" s="1"/>
      <c r="C155" s="12"/>
      <c r="D155" s="6"/>
      <c r="E155" s="4"/>
      <c r="F155" s="4"/>
      <c r="G155" s="4"/>
      <c r="H155" s="4"/>
      <c r="I155" s="4"/>
      <c r="J155" s="148"/>
      <c r="K155" s="149"/>
      <c r="L155" s="149"/>
      <c r="M155" s="149"/>
      <c r="N155" s="149"/>
      <c r="P155" s="6"/>
      <c r="Q155" s="8"/>
      <c r="R155" s="6"/>
      <c r="S155" s="6"/>
    </row>
    <row r="156" spans="1:19" s="7" customFormat="1">
      <c r="A156" s="6"/>
      <c r="B156" s="1"/>
      <c r="C156" s="12"/>
      <c r="D156" s="6"/>
      <c r="E156" s="4"/>
      <c r="F156" s="4"/>
      <c r="G156" s="4"/>
      <c r="H156" s="4"/>
      <c r="I156" s="4"/>
      <c r="J156" s="148"/>
      <c r="K156" s="149"/>
      <c r="L156" s="149"/>
      <c r="M156" s="149"/>
      <c r="N156" s="149"/>
      <c r="P156" s="6"/>
      <c r="Q156" s="8"/>
      <c r="R156" s="6"/>
      <c r="S156" s="6"/>
    </row>
    <row r="157" spans="1:19" s="7" customFormat="1">
      <c r="A157" s="6"/>
      <c r="B157" s="1"/>
      <c r="C157" s="12"/>
      <c r="D157" s="6"/>
      <c r="E157" s="4"/>
      <c r="F157" s="4"/>
      <c r="G157" s="4"/>
      <c r="H157" s="4"/>
      <c r="I157" s="4"/>
      <c r="J157" s="148"/>
      <c r="K157" s="149"/>
      <c r="L157" s="149"/>
      <c r="M157" s="149"/>
      <c r="N157" s="149"/>
      <c r="P157" s="6"/>
      <c r="Q157" s="8"/>
      <c r="R157" s="6"/>
      <c r="S157" s="6"/>
    </row>
    <row r="158" spans="1:19" s="7" customFormat="1">
      <c r="A158" s="6"/>
      <c r="B158" s="1"/>
      <c r="C158" s="12"/>
      <c r="D158" s="6"/>
      <c r="E158" s="4"/>
      <c r="F158" s="4"/>
      <c r="G158" s="4"/>
      <c r="H158" s="4"/>
      <c r="I158" s="4"/>
      <c r="J158" s="148"/>
      <c r="K158" s="149"/>
      <c r="L158" s="149"/>
      <c r="M158" s="149"/>
      <c r="N158" s="149"/>
      <c r="P158" s="6"/>
      <c r="Q158" s="8"/>
      <c r="R158" s="6"/>
      <c r="S158" s="6"/>
    </row>
    <row r="159" spans="1:19" s="7" customFormat="1">
      <c r="A159" s="6"/>
      <c r="B159" s="1"/>
      <c r="C159" s="12"/>
      <c r="D159" s="6"/>
      <c r="E159" s="4"/>
      <c r="F159" s="4"/>
      <c r="G159" s="4"/>
      <c r="H159" s="4"/>
      <c r="I159" s="4"/>
      <c r="J159" s="148"/>
      <c r="K159" s="149"/>
      <c r="L159" s="149"/>
      <c r="M159" s="149"/>
      <c r="N159" s="149"/>
      <c r="P159" s="6"/>
      <c r="Q159" s="8"/>
      <c r="R159" s="6"/>
      <c r="S159" s="6"/>
    </row>
    <row r="160" spans="1:19" s="7" customFormat="1">
      <c r="A160" s="6"/>
      <c r="B160" s="1"/>
      <c r="C160" s="12"/>
      <c r="D160" s="6"/>
      <c r="E160" s="4"/>
      <c r="F160" s="4"/>
      <c r="G160" s="4"/>
      <c r="H160" s="4"/>
      <c r="I160" s="4"/>
      <c r="J160" s="148"/>
      <c r="K160" s="149"/>
      <c r="L160" s="149"/>
      <c r="M160" s="149"/>
      <c r="N160" s="149"/>
      <c r="P160" s="6"/>
      <c r="Q160" s="8"/>
      <c r="R160" s="6"/>
      <c r="S160" s="6"/>
    </row>
    <row r="161" spans="1:19" s="7" customFormat="1">
      <c r="A161" s="6"/>
      <c r="B161" s="1"/>
      <c r="C161" s="12"/>
      <c r="D161" s="6"/>
      <c r="E161" s="4"/>
      <c r="F161" s="4"/>
      <c r="G161" s="4"/>
      <c r="H161" s="4"/>
      <c r="I161" s="4"/>
      <c r="J161" s="148"/>
      <c r="K161" s="149"/>
      <c r="L161" s="149"/>
      <c r="M161" s="149"/>
      <c r="N161" s="149"/>
      <c r="P161" s="6"/>
      <c r="Q161" s="8"/>
      <c r="R161" s="6"/>
      <c r="S161" s="6"/>
    </row>
    <row r="162" spans="1:19" s="7" customFormat="1">
      <c r="A162" s="6"/>
      <c r="B162" s="1"/>
      <c r="C162" s="12"/>
      <c r="D162" s="6"/>
      <c r="E162" s="4"/>
      <c r="F162" s="4"/>
      <c r="G162" s="4"/>
      <c r="H162" s="4"/>
      <c r="I162" s="4"/>
      <c r="J162" s="148"/>
      <c r="K162" s="149"/>
      <c r="L162" s="149"/>
      <c r="M162" s="149"/>
      <c r="N162" s="149"/>
      <c r="P162" s="6"/>
      <c r="Q162" s="8"/>
      <c r="R162" s="6"/>
      <c r="S162" s="6"/>
    </row>
    <row r="163" spans="1:19" s="7" customFormat="1">
      <c r="A163" s="6"/>
      <c r="B163" s="1"/>
      <c r="C163" s="12"/>
      <c r="D163" s="6"/>
      <c r="E163" s="4"/>
      <c r="F163" s="4"/>
      <c r="G163" s="4"/>
      <c r="H163" s="4"/>
      <c r="I163" s="4"/>
      <c r="J163" s="148"/>
      <c r="K163" s="149"/>
      <c r="L163" s="149"/>
      <c r="M163" s="149"/>
      <c r="N163" s="149"/>
      <c r="P163" s="6"/>
      <c r="Q163" s="8"/>
      <c r="R163" s="6"/>
      <c r="S163" s="6"/>
    </row>
    <row r="164" spans="1:19" s="7" customFormat="1">
      <c r="A164" s="6"/>
      <c r="B164" s="1"/>
      <c r="C164" s="12"/>
      <c r="D164" s="6"/>
      <c r="E164" s="4"/>
      <c r="F164" s="4"/>
      <c r="G164" s="4"/>
      <c r="H164" s="4"/>
      <c r="I164" s="4"/>
      <c r="J164" s="148"/>
      <c r="K164" s="149"/>
      <c r="L164" s="149"/>
      <c r="M164" s="149"/>
      <c r="N164" s="149"/>
      <c r="P164" s="6"/>
      <c r="Q164" s="8"/>
      <c r="R164" s="6"/>
      <c r="S164" s="6"/>
    </row>
    <row r="165" spans="1:19" s="7" customFormat="1">
      <c r="A165" s="6"/>
      <c r="B165" s="1"/>
      <c r="C165" s="12"/>
      <c r="D165" s="6"/>
      <c r="E165" s="4"/>
      <c r="F165" s="4"/>
      <c r="G165" s="4"/>
      <c r="H165" s="4"/>
      <c r="I165" s="4"/>
      <c r="J165" s="148"/>
      <c r="K165" s="149"/>
      <c r="L165" s="149"/>
      <c r="M165" s="149"/>
      <c r="N165" s="149"/>
      <c r="P165" s="6"/>
      <c r="Q165" s="8"/>
      <c r="R165" s="6"/>
      <c r="S165" s="6"/>
    </row>
    <row r="166" spans="1:19" s="7" customFormat="1">
      <c r="A166" s="6"/>
      <c r="B166" s="1"/>
      <c r="C166" s="12"/>
      <c r="D166" s="6"/>
      <c r="E166" s="4"/>
      <c r="F166" s="4"/>
      <c r="G166" s="4"/>
      <c r="H166" s="4"/>
      <c r="I166" s="4"/>
      <c r="J166" s="148"/>
      <c r="K166" s="149"/>
      <c r="L166" s="149"/>
      <c r="M166" s="149"/>
      <c r="N166" s="149"/>
      <c r="P166" s="6"/>
      <c r="Q166" s="8"/>
      <c r="R166" s="6"/>
      <c r="S166" s="6"/>
    </row>
    <row r="167" spans="1:19" s="7" customFormat="1">
      <c r="A167" s="6"/>
      <c r="B167" s="1"/>
      <c r="C167" s="12"/>
      <c r="D167" s="6"/>
      <c r="E167" s="4"/>
      <c r="F167" s="4"/>
      <c r="G167" s="4"/>
      <c r="H167" s="4"/>
      <c r="I167" s="4"/>
      <c r="J167" s="148"/>
      <c r="K167" s="149"/>
      <c r="L167" s="149"/>
      <c r="M167" s="149"/>
      <c r="N167" s="149"/>
      <c r="P167" s="6"/>
      <c r="Q167" s="8"/>
      <c r="R167" s="6"/>
      <c r="S167" s="6"/>
    </row>
    <row r="168" spans="1:19" s="7" customFormat="1">
      <c r="A168" s="6"/>
      <c r="B168" s="1"/>
      <c r="C168" s="12"/>
      <c r="D168" s="6"/>
      <c r="E168" s="4"/>
      <c r="F168" s="4"/>
      <c r="G168" s="4"/>
      <c r="H168" s="4"/>
      <c r="I168" s="4"/>
      <c r="J168" s="148"/>
      <c r="K168" s="149"/>
      <c r="L168" s="149"/>
      <c r="M168" s="149"/>
      <c r="N168" s="149"/>
      <c r="P168" s="6"/>
      <c r="Q168" s="8"/>
      <c r="R168" s="6"/>
      <c r="S168" s="6"/>
    </row>
    <row r="169" spans="1:19" s="7" customFormat="1">
      <c r="A169" s="6"/>
      <c r="B169" s="1"/>
      <c r="C169" s="12"/>
      <c r="D169" s="6"/>
      <c r="E169" s="4"/>
      <c r="F169" s="4"/>
      <c r="G169" s="4"/>
      <c r="H169" s="4"/>
      <c r="I169" s="4"/>
      <c r="J169" s="148"/>
      <c r="K169" s="6"/>
      <c r="L169" s="6"/>
      <c r="M169" s="6"/>
      <c r="N169" s="6"/>
      <c r="P169" s="6"/>
      <c r="Q169" s="8"/>
      <c r="R169" s="6"/>
      <c r="S169" s="6"/>
    </row>
    <row r="170" spans="1:19" s="7" customFormat="1">
      <c r="A170" s="6"/>
      <c r="B170" s="1"/>
      <c r="C170" s="12"/>
      <c r="D170" s="6"/>
      <c r="E170" s="4"/>
      <c r="F170" s="4"/>
      <c r="G170" s="4"/>
      <c r="H170" s="4"/>
      <c r="I170" s="4"/>
      <c r="J170" s="148"/>
      <c r="K170" s="6"/>
      <c r="L170" s="6"/>
      <c r="M170" s="6"/>
      <c r="N170" s="6"/>
      <c r="P170" s="6"/>
      <c r="Q170" s="8"/>
      <c r="R170" s="6"/>
      <c r="S170" s="6"/>
    </row>
    <row r="171" spans="1:19" s="7" customFormat="1">
      <c r="A171" s="6"/>
      <c r="B171" s="1"/>
      <c r="C171" s="12"/>
      <c r="D171" s="6"/>
      <c r="E171" s="4"/>
      <c r="F171" s="4"/>
      <c r="G171" s="4"/>
      <c r="H171" s="4"/>
      <c r="I171" s="4"/>
      <c r="J171" s="148"/>
      <c r="K171" s="6"/>
      <c r="L171" s="6"/>
      <c r="M171" s="6"/>
      <c r="N171" s="6"/>
      <c r="P171" s="6"/>
      <c r="Q171" s="8"/>
      <c r="R171" s="6"/>
      <c r="S171" s="6"/>
    </row>
    <row r="172" spans="1:19" s="7" customFormat="1">
      <c r="A172" s="6"/>
      <c r="B172" s="1"/>
      <c r="C172" s="12"/>
      <c r="D172" s="6"/>
      <c r="E172" s="4"/>
      <c r="F172" s="4"/>
      <c r="G172" s="4"/>
      <c r="H172" s="4"/>
      <c r="I172" s="4"/>
      <c r="J172" s="148"/>
      <c r="K172" s="6"/>
      <c r="L172" s="6"/>
      <c r="M172" s="6"/>
      <c r="N172" s="6"/>
      <c r="P172" s="6"/>
      <c r="Q172" s="8"/>
      <c r="R172" s="6"/>
      <c r="S172" s="6"/>
    </row>
    <row r="173" spans="1:19" s="7" customFormat="1">
      <c r="A173" s="6"/>
      <c r="B173" s="1"/>
      <c r="C173" s="12"/>
      <c r="D173" s="6"/>
      <c r="E173" s="4"/>
      <c r="F173" s="4"/>
      <c r="G173" s="4"/>
      <c r="H173" s="4"/>
      <c r="I173" s="4"/>
      <c r="J173" s="148"/>
      <c r="K173" s="6"/>
      <c r="L173" s="6"/>
      <c r="M173" s="6"/>
      <c r="N173" s="6"/>
      <c r="P173" s="6"/>
      <c r="Q173" s="8"/>
      <c r="R173" s="6"/>
      <c r="S173" s="6"/>
    </row>
    <row r="174" spans="1:19" s="7" customFormat="1">
      <c r="A174" s="6"/>
      <c r="B174" s="1"/>
      <c r="C174" s="12"/>
      <c r="D174" s="6"/>
      <c r="E174" s="4"/>
      <c r="F174" s="4"/>
      <c r="G174" s="4"/>
      <c r="H174" s="4"/>
      <c r="I174" s="4"/>
      <c r="J174" s="148"/>
      <c r="K174" s="6"/>
      <c r="L174" s="6"/>
      <c r="M174" s="6"/>
      <c r="N174" s="6"/>
      <c r="P174" s="6"/>
      <c r="Q174" s="8"/>
      <c r="R174" s="6"/>
      <c r="S174" s="6"/>
    </row>
    <row r="175" spans="1:19" s="7" customFormat="1">
      <c r="A175" s="6"/>
      <c r="B175" s="1"/>
      <c r="C175" s="12"/>
      <c r="D175" s="6"/>
      <c r="E175" s="4"/>
      <c r="F175" s="4"/>
      <c r="G175" s="4"/>
      <c r="H175" s="4"/>
      <c r="I175" s="4"/>
      <c r="J175" s="148"/>
      <c r="K175" s="6"/>
      <c r="L175" s="6"/>
      <c r="M175" s="6"/>
      <c r="N175" s="6"/>
      <c r="P175" s="6"/>
      <c r="Q175" s="8"/>
      <c r="R175" s="6"/>
      <c r="S175" s="6"/>
    </row>
    <row r="176" spans="1:19" s="7" customFormat="1">
      <c r="A176" s="6"/>
      <c r="B176" s="1"/>
      <c r="C176" s="12"/>
      <c r="D176" s="6"/>
      <c r="E176" s="4"/>
      <c r="F176" s="4"/>
      <c r="G176" s="4"/>
      <c r="H176" s="4"/>
      <c r="I176" s="4"/>
      <c r="J176" s="148"/>
      <c r="K176" s="6"/>
      <c r="L176" s="6"/>
      <c r="M176" s="6"/>
      <c r="N176" s="6"/>
      <c r="P176" s="6"/>
      <c r="Q176" s="8"/>
      <c r="R176" s="6"/>
      <c r="S176" s="6"/>
    </row>
    <row r="177" spans="1:19" s="7" customFormat="1">
      <c r="A177" s="6"/>
      <c r="B177" s="1"/>
      <c r="C177" s="12"/>
      <c r="D177" s="6"/>
      <c r="E177" s="4"/>
      <c r="F177" s="4"/>
      <c r="G177" s="4"/>
      <c r="H177" s="4"/>
      <c r="I177" s="4"/>
      <c r="J177" s="148"/>
      <c r="K177" s="6"/>
      <c r="L177" s="6"/>
      <c r="M177" s="6"/>
      <c r="N177" s="6"/>
      <c r="P177" s="6"/>
      <c r="Q177" s="8"/>
      <c r="R177" s="6"/>
      <c r="S177" s="6"/>
    </row>
    <row r="178" spans="1:19">
      <c r="J178" s="148"/>
    </row>
    <row r="179" spans="1:19">
      <c r="J179" s="148"/>
    </row>
    <row r="180" spans="1:19">
      <c r="J180" s="148"/>
    </row>
    <row r="181" spans="1:19">
      <c r="J181" s="148"/>
    </row>
    <row r="182" spans="1:19">
      <c r="J182" s="148"/>
    </row>
    <row r="183" spans="1:19">
      <c r="J183" s="148"/>
    </row>
    <row r="184" spans="1:19">
      <c r="J184" s="148"/>
    </row>
    <row r="185" spans="1:19">
      <c r="J185" s="148"/>
    </row>
    <row r="186" spans="1:19">
      <c r="J186" s="148"/>
    </row>
    <row r="187" spans="1:19">
      <c r="J187" s="148"/>
    </row>
    <row r="188" spans="1:19">
      <c r="J188" s="148"/>
    </row>
    <row r="189" spans="1:19">
      <c r="J189" s="148"/>
    </row>
    <row r="190" spans="1:19">
      <c r="J190" s="148"/>
    </row>
    <row r="191" spans="1:19">
      <c r="J191" s="148"/>
    </row>
    <row r="192" spans="1:19">
      <c r="J192" s="148"/>
    </row>
    <row r="193" spans="10:10">
      <c r="J193" s="148"/>
    </row>
    <row r="194" spans="10:10">
      <c r="J194" s="148"/>
    </row>
    <row r="195" spans="10:10">
      <c r="J195" s="148"/>
    </row>
    <row r="196" spans="10:10">
      <c r="J196" s="148"/>
    </row>
    <row r="197" spans="10:10">
      <c r="J197" s="148"/>
    </row>
    <row r="198" spans="10:10">
      <c r="J198" s="148"/>
    </row>
    <row r="199" spans="10:10">
      <c r="J199" s="148"/>
    </row>
    <row r="200" spans="10:10">
      <c r="J200" s="148"/>
    </row>
    <row r="201" spans="10:10">
      <c r="J201" s="148"/>
    </row>
    <row r="202" spans="10:10">
      <c r="J202" s="148"/>
    </row>
    <row r="203" spans="10:10">
      <c r="J203" s="148"/>
    </row>
    <row r="204" spans="10:10">
      <c r="J204" s="148"/>
    </row>
    <row r="205" spans="10:10">
      <c r="J205" s="148"/>
    </row>
    <row r="206" spans="10:10">
      <c r="J206" s="148"/>
    </row>
    <row r="207" spans="10:10">
      <c r="J207" s="148"/>
    </row>
    <row r="208" spans="10:10">
      <c r="J208" s="148"/>
    </row>
    <row r="209" spans="10:10">
      <c r="J209" s="148"/>
    </row>
    <row r="210" spans="10:10">
      <c r="J210" s="148"/>
    </row>
    <row r="211" spans="10:10">
      <c r="J211" s="148"/>
    </row>
    <row r="212" spans="10:10">
      <c r="J212" s="148"/>
    </row>
    <row r="213" spans="10:10">
      <c r="J213" s="148"/>
    </row>
    <row r="214" spans="10:10">
      <c r="J214" s="148"/>
    </row>
    <row r="215" spans="10:10">
      <c r="J215" s="148"/>
    </row>
    <row r="216" spans="10:10">
      <c r="J216" s="148"/>
    </row>
    <row r="217" spans="10:10">
      <c r="J217" s="148"/>
    </row>
    <row r="218" spans="10:10">
      <c r="J218" s="148"/>
    </row>
    <row r="219" spans="10:10">
      <c r="J219" s="148"/>
    </row>
    <row r="220" spans="10:10">
      <c r="J220" s="148"/>
    </row>
    <row r="221" spans="10:10">
      <c r="J221" s="148"/>
    </row>
    <row r="222" spans="10:10">
      <c r="J222" s="148"/>
    </row>
    <row r="223" spans="10:10">
      <c r="J223" s="148"/>
    </row>
    <row r="224" spans="10:10">
      <c r="J224" s="148"/>
    </row>
    <row r="225" spans="10:10">
      <c r="J225" s="148"/>
    </row>
    <row r="226" spans="10:10">
      <c r="J226" s="148"/>
    </row>
    <row r="227" spans="10:10">
      <c r="J227" s="148"/>
    </row>
    <row r="228" spans="10:10">
      <c r="J228" s="148"/>
    </row>
    <row r="229" spans="10:10">
      <c r="J229" s="148"/>
    </row>
    <row r="230" spans="10:10">
      <c r="J230" s="148"/>
    </row>
    <row r="231" spans="10:10">
      <c r="J231" s="148"/>
    </row>
    <row r="232" spans="10:10">
      <c r="J232" s="148"/>
    </row>
    <row r="233" spans="10:10">
      <c r="J233" s="148"/>
    </row>
    <row r="234" spans="10:10">
      <c r="J234" s="148"/>
    </row>
    <row r="235" spans="10:10">
      <c r="J235" s="148"/>
    </row>
    <row r="236" spans="10:10">
      <c r="J236" s="148"/>
    </row>
    <row r="237" spans="10:10">
      <c r="J237" s="148"/>
    </row>
    <row r="238" spans="10:10">
      <c r="J238" s="148"/>
    </row>
    <row r="239" spans="10:10">
      <c r="J239" s="148"/>
    </row>
    <row r="240" spans="10:10">
      <c r="J240" s="148"/>
    </row>
    <row r="241" spans="10:10">
      <c r="J241" s="148"/>
    </row>
    <row r="242" spans="10:10">
      <c r="J242" s="148"/>
    </row>
    <row r="243" spans="10:10">
      <c r="J243" s="148"/>
    </row>
    <row r="244" spans="10:10">
      <c r="J244" s="148"/>
    </row>
    <row r="245" spans="10:10">
      <c r="J245" s="148"/>
    </row>
    <row r="246" spans="10:10">
      <c r="J246" s="148"/>
    </row>
    <row r="247" spans="10:10">
      <c r="J247" s="148"/>
    </row>
    <row r="248" spans="10:10">
      <c r="J248" s="148"/>
    </row>
    <row r="249" spans="10:10">
      <c r="J249" s="148"/>
    </row>
    <row r="250" spans="10:10">
      <c r="J250" s="148"/>
    </row>
    <row r="251" spans="10:10">
      <c r="J251" s="148"/>
    </row>
    <row r="252" spans="10:10">
      <c r="J252" s="148"/>
    </row>
    <row r="253" spans="10:10">
      <c r="J253" s="148"/>
    </row>
    <row r="254" spans="10:10">
      <c r="J254" s="148"/>
    </row>
    <row r="255" spans="10:10">
      <c r="J255" s="148"/>
    </row>
    <row r="256" spans="10:10">
      <c r="J256" s="148"/>
    </row>
    <row r="257" spans="10:10">
      <c r="J257" s="148"/>
    </row>
    <row r="258" spans="10:10">
      <c r="J258" s="148"/>
    </row>
    <row r="259" spans="10:10">
      <c r="J259" s="148"/>
    </row>
    <row r="260" spans="10:10">
      <c r="J260" s="148"/>
    </row>
    <row r="261" spans="10:10">
      <c r="J261" s="148"/>
    </row>
    <row r="262" spans="10:10">
      <c r="J262" s="148"/>
    </row>
    <row r="263" spans="10:10">
      <c r="J263" s="148"/>
    </row>
    <row r="264" spans="10:10">
      <c r="J264" s="148"/>
    </row>
    <row r="265" spans="10:10">
      <c r="J265" s="148"/>
    </row>
    <row r="266" spans="10:10">
      <c r="J266" s="148"/>
    </row>
    <row r="267" spans="10:10">
      <c r="J267" s="148"/>
    </row>
    <row r="268" spans="10:10">
      <c r="J268" s="148"/>
    </row>
    <row r="269" spans="10:10">
      <c r="J269" s="148"/>
    </row>
    <row r="270" spans="10:10">
      <c r="J270" s="148"/>
    </row>
    <row r="271" spans="10:10">
      <c r="J271" s="148"/>
    </row>
    <row r="272" spans="10:10">
      <c r="J272" s="148"/>
    </row>
    <row r="273" spans="10:10">
      <c r="J273" s="148"/>
    </row>
    <row r="274" spans="10:10">
      <c r="J274" s="148"/>
    </row>
    <row r="275" spans="10:10">
      <c r="J275" s="148"/>
    </row>
    <row r="276" spans="10:10">
      <c r="J276" s="148"/>
    </row>
    <row r="277" spans="10:10">
      <c r="J277" s="148"/>
    </row>
    <row r="278" spans="10:10">
      <c r="J278" s="148"/>
    </row>
    <row r="279" spans="10:10">
      <c r="J279" s="148"/>
    </row>
    <row r="280" spans="10:10">
      <c r="J280" s="148"/>
    </row>
    <row r="281" spans="10:10">
      <c r="J281" s="148"/>
    </row>
    <row r="282" spans="10:10">
      <c r="J282" s="148"/>
    </row>
    <row r="283" spans="10:10">
      <c r="J283" s="148"/>
    </row>
    <row r="284" spans="10:10">
      <c r="J284" s="148"/>
    </row>
    <row r="285" spans="10:10">
      <c r="J285" s="148"/>
    </row>
    <row r="286" spans="10:10">
      <c r="J286" s="148"/>
    </row>
    <row r="287" spans="10:10">
      <c r="J287" s="148"/>
    </row>
    <row r="288" spans="10:10">
      <c r="J288" s="148"/>
    </row>
    <row r="289" spans="10:10">
      <c r="J289" s="148"/>
    </row>
    <row r="290" spans="10:10">
      <c r="J290" s="148"/>
    </row>
    <row r="291" spans="10:10">
      <c r="J291" s="148"/>
    </row>
    <row r="292" spans="10:10">
      <c r="J292" s="148"/>
    </row>
    <row r="293" spans="10:10">
      <c r="J293" s="148"/>
    </row>
    <row r="294" spans="10:10">
      <c r="J294" s="148"/>
    </row>
  </sheetData>
  <sheetProtection password="DE59" sheet="1" objects="1" scenarios="1" selectLockedCells="1"/>
  <mergeCells count="16">
    <mergeCell ref="B10:B11"/>
    <mergeCell ref="C10:C11"/>
    <mergeCell ref="B4:O4"/>
    <mergeCell ref="B5:O5"/>
    <mergeCell ref="B6:O6"/>
    <mergeCell ref="B7:O7"/>
    <mergeCell ref="B8:O8"/>
    <mergeCell ref="D10:D11"/>
    <mergeCell ref="E10:H10"/>
    <mergeCell ref="J10:O10"/>
    <mergeCell ref="B138:H138"/>
    <mergeCell ref="B140:H140"/>
    <mergeCell ref="B139:G139"/>
    <mergeCell ref="J138:N138"/>
    <mergeCell ref="J139:N139"/>
    <mergeCell ref="J140:N140"/>
  </mergeCells>
  <dataValidations count="1">
    <dataValidation type="decimal" allowBlank="1" showInputMessage="1" showErrorMessage="1" errorTitle="BDI" error="O valor deverá estar contido entre 0,00% e 20,00%." promptTitle="BDI" prompt="O valor deverá estar contido entre 0,00% e 20,00%." sqref="H139">
      <formula1>0</formula1>
      <formula2>0.2</formula2>
    </dataValidation>
  </dataValidations>
  <printOptions horizontalCentered="1"/>
  <pageMargins left="0.19685039370078741" right="0.19685039370078741" top="0.51181102362204722" bottom="0.59055118110236227" header="0.31496062992125984" footer="0.19685039370078741"/>
  <pageSetup paperSize="9" scale="36" fitToHeight="17" orientation="landscape" r:id="rId1"/>
  <headerFooter>
    <oddFooter>Página &amp;P de &amp;N</oddFooter>
  </headerFooter>
  <rowBreaks count="2" manualBreakCount="2">
    <brk id="41" max="15" man="1"/>
    <brk id="94" max="15" man="1"/>
  </rowBreaks>
  <drawing r:id="rId2"/>
  <legacyDrawing r:id="rId3"/>
  <oleObjects>
    <mc:AlternateContent xmlns:mc="http://schemas.openxmlformats.org/markup-compatibility/2006">
      <mc:Choice Requires="x14">
        <oleObject progId="Word.Picture.8" shapeId="7169" r:id="rId4">
          <objectPr defaultSize="0" autoPict="0" r:id="rId5">
            <anchor moveWithCells="1" sizeWithCells="1">
              <from>
                <xdr:col>1</xdr:col>
                <xdr:colOff>276225</xdr:colOff>
                <xdr:row>2</xdr:row>
                <xdr:rowOff>190500</xdr:rowOff>
              </from>
              <to>
                <xdr:col>2</xdr:col>
                <xdr:colOff>1628775</xdr:colOff>
                <xdr:row>2</xdr:row>
                <xdr:rowOff>190500</xdr:rowOff>
              </to>
            </anchor>
          </objectPr>
        </oleObject>
      </mc:Choice>
      <mc:Fallback>
        <oleObject progId="Word.Picture.8" shapeId="716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Modelo Planilha</vt:lpstr>
      <vt:lpstr>'Modelo Planilha'!Area_de_impressao</vt:lpstr>
      <vt:lpstr>'Modelo Planilha'!Titulos_de_impressao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Patrícia Rina</dc:creator>
  <cp:lastModifiedBy>William Vagner</cp:lastModifiedBy>
  <cp:lastPrinted>2018-07-31T21:07:06Z</cp:lastPrinted>
  <dcterms:created xsi:type="dcterms:W3CDTF">2010-08-25T14:00:24Z</dcterms:created>
  <dcterms:modified xsi:type="dcterms:W3CDTF">2018-09-25T13:19:17Z</dcterms:modified>
</cp:coreProperties>
</file>